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alcaldiabogota-my.sharepoint.com/personal/njmoreno_alcaldiabogota_gov_co/Documents/2023/3. Tienda Virtual del Estado Colombiano/7. Ferretería/RFI/"/>
    </mc:Choice>
  </mc:AlternateContent>
  <xr:revisionPtr revIDLastSave="4" documentId="8_{392F2100-77DB-4223-8E60-31A43070B941}" xr6:coauthVersionLast="47" xr6:coauthVersionMax="47" xr10:uidLastSave="{E67D6819-E68F-4A6B-988A-FECF71EF9C8F}"/>
  <bookViews>
    <workbookView xWindow="-120" yWindow="-120" windowWidth="29040" windowHeight="15720" xr2:uid="{00000000-000D-0000-FFFF-FFFF00000000}"/>
  </bookViews>
  <sheets>
    <sheet name="EVENTO 145662 SOLIC INFORMA (2)" sheetId="11" r:id="rId1"/>
    <sheet name="EVENTO 145662 SOLIC INFORMACIÓN" sheetId="8" state="hidden" r:id="rId2"/>
    <sheet name="RESUMEN CONSTANCIA DE MERCA" sheetId="9" r:id="rId3"/>
    <sheet name="LISTA DE PRECIOS TECHO " sheetId="10" r:id="rId4"/>
    <sheet name="SOLUCION FERRETERIA" sheetId="7" r:id="rId5"/>
    <sheet name="UNION SOLUCIONES " sheetId="6" r:id="rId6"/>
    <sheet name="INVESSAK" sheetId="5" r:id="rId7"/>
    <sheet name="NELSON ESPITIA" sheetId="4" r:id="rId8"/>
    <sheet name="FF SOLUCIONES" sheetId="3" r:id="rId9"/>
    <sheet name="DISERRA" sheetId="2" r:id="rId10"/>
    <sheet name="Hoja1" sheetId="1" r:id="rId11"/>
  </sheets>
  <definedNames>
    <definedName name="_xlnm._FilterDatabase" localSheetId="9" hidden="1">DISERRA!$A$11:$H$11</definedName>
    <definedName name="_xlnm._FilterDatabase" localSheetId="0" hidden="1">'EVENTO 145662 SOLIC INFORMA (2)'!$A$12:$AF$275</definedName>
    <definedName name="_xlnm._FilterDatabase" localSheetId="1" hidden="1">'EVENTO 145662 SOLIC INFORMACIÓN'!$A$12:$AH$275</definedName>
    <definedName name="_xlnm._FilterDatabase" localSheetId="8" hidden="1">'FF SOLUCIONES'!$A$5:$H$269</definedName>
    <definedName name="_xlnm._FilterDatabase" localSheetId="6" hidden="1">INVESSAK!$C$2:$D$2</definedName>
    <definedName name="_xlnm._FilterDatabase" localSheetId="3" hidden="1">'LISTA DE PRECIOS TECHO '!$A$5:$N$5</definedName>
    <definedName name="_xlnm._FilterDatabase" localSheetId="7" hidden="1">'NELSON ESPITIA'!$B$2:$G$2</definedName>
    <definedName name="_xlnm._FilterDatabase" localSheetId="4" hidden="1">'SOLUCION FERRETERIA'!$A$5:$L$5</definedName>
    <definedName name="_xlnm._FilterDatabase" localSheetId="5" hidden="1">'UNION SOLUCIONES '!$A$5:$H$5</definedName>
    <definedName name="_xlnm.Print_Area" localSheetId="9">DISERRA!$A$1:$H$277</definedName>
    <definedName name="_xlnm.Print_Area" localSheetId="0">'EVENTO 145662 SOLIC INFORMA (2)'!$A$1:$AE$279</definedName>
    <definedName name="_xlnm.Print_Area" localSheetId="1">'EVENTO 145662 SOLIC INFORMACIÓN'!$A$1:$AG$279</definedName>
    <definedName name="_xlnm.Print_Area" localSheetId="8">'FF SOLUCIONES'!$A$1:$H$269</definedName>
    <definedName name="_xlnm.Print_Area" localSheetId="3">'LISTA DE PRECIOS TECHO '!$A$1:$I$270</definedName>
    <definedName name="_xlnm.Print_Area" localSheetId="7">'NELSON ESPITIA'!$B$2:$D$265</definedName>
    <definedName name="_xlnm.Print_Area" localSheetId="2">'RESUMEN CONSTANCIA DE MERCA'!$A$1:$S$24</definedName>
    <definedName name="_xlnm.Print_Area" localSheetId="4">'SOLUCION FERRETERIA'!$A$1:$H$269</definedName>
    <definedName name="_xlnm.Print_Area" localSheetId="5">'UNION SOLUCIONES '!$A$1:$H$269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0" l="1"/>
  <c r="H12" i="10"/>
  <c r="H13" i="10"/>
  <c r="H17" i="10"/>
  <c r="H23" i="10"/>
  <c r="H24" i="10"/>
  <c r="H29" i="10"/>
  <c r="H30" i="10"/>
  <c r="H31" i="10"/>
  <c r="H35" i="10"/>
  <c r="H41" i="10"/>
  <c r="H42" i="10"/>
  <c r="H47" i="10"/>
  <c r="H48" i="10"/>
  <c r="H49" i="10"/>
  <c r="H53" i="10"/>
  <c r="H59" i="10"/>
  <c r="H60" i="10"/>
  <c r="H65" i="10"/>
  <c r="H66" i="10"/>
  <c r="H67" i="10"/>
  <c r="H71" i="10"/>
  <c r="H77" i="10"/>
  <c r="H78" i="10"/>
  <c r="H83" i="10"/>
  <c r="H84" i="10"/>
  <c r="H85" i="10"/>
  <c r="H89" i="10"/>
  <c r="H95" i="10"/>
  <c r="H96" i="10"/>
  <c r="H101" i="10"/>
  <c r="H102" i="10"/>
  <c r="H103" i="10"/>
  <c r="H107" i="10"/>
  <c r="H113" i="10"/>
  <c r="H114" i="10"/>
  <c r="H119" i="10"/>
  <c r="H120" i="10"/>
  <c r="H121" i="10"/>
  <c r="H125" i="10"/>
  <c r="H131" i="10"/>
  <c r="H132" i="10"/>
  <c r="H137" i="10"/>
  <c r="H138" i="10"/>
  <c r="H139" i="10"/>
  <c r="H143" i="10"/>
  <c r="H149" i="10"/>
  <c r="H150" i="10"/>
  <c r="H155" i="10"/>
  <c r="H156" i="10"/>
  <c r="H157" i="10"/>
  <c r="H161" i="10"/>
  <c r="H167" i="10"/>
  <c r="H168" i="10"/>
  <c r="H173" i="10"/>
  <c r="H174" i="10"/>
  <c r="H175" i="10"/>
  <c r="H179" i="10"/>
  <c r="H185" i="10"/>
  <c r="H186" i="10"/>
  <c r="H191" i="10"/>
  <c r="H192" i="10"/>
  <c r="H193" i="10"/>
  <c r="H197" i="10"/>
  <c r="H203" i="10"/>
  <c r="H204" i="10"/>
  <c r="H209" i="10"/>
  <c r="H210" i="10"/>
  <c r="H211" i="10"/>
  <c r="H215" i="10"/>
  <c r="H221" i="10"/>
  <c r="H222" i="10"/>
  <c r="H227" i="10"/>
  <c r="H228" i="10"/>
  <c r="H229" i="10"/>
  <c r="H233" i="10"/>
  <c r="H239" i="10"/>
  <c r="H240" i="10"/>
  <c r="H245" i="10"/>
  <c r="H246" i="10"/>
  <c r="H247" i="10"/>
  <c r="H251" i="10"/>
  <c r="H256" i="10"/>
  <c r="H257" i="10"/>
  <c r="H263" i="10"/>
  <c r="H264" i="10"/>
  <c r="G7" i="10"/>
  <c r="H7" i="10" s="1"/>
  <c r="G8" i="10"/>
  <c r="H8" i="10" s="1"/>
  <c r="G9" i="10"/>
  <c r="H9" i="10" s="1"/>
  <c r="G10" i="10"/>
  <c r="H10" i="10" s="1"/>
  <c r="G11" i="10"/>
  <c r="G12" i="10"/>
  <c r="G13" i="10"/>
  <c r="G14" i="10"/>
  <c r="H14" i="10" s="1"/>
  <c r="G15" i="10"/>
  <c r="H15" i="10" s="1"/>
  <c r="G16" i="10"/>
  <c r="H16" i="10" s="1"/>
  <c r="G17" i="10"/>
  <c r="G18" i="10"/>
  <c r="H18" i="10" s="1"/>
  <c r="G19" i="10"/>
  <c r="H19" i="10" s="1"/>
  <c r="G20" i="10"/>
  <c r="H20" i="10" s="1"/>
  <c r="G21" i="10"/>
  <c r="H21" i="10" s="1"/>
  <c r="G22" i="10"/>
  <c r="H22" i="10" s="1"/>
  <c r="G23" i="10"/>
  <c r="G24" i="10"/>
  <c r="G25" i="10"/>
  <c r="H25" i="10" s="1"/>
  <c r="G26" i="10"/>
  <c r="H26" i="10" s="1"/>
  <c r="G27" i="10"/>
  <c r="H27" i="10" s="1"/>
  <c r="G28" i="10"/>
  <c r="H28" i="10" s="1"/>
  <c r="G29" i="10"/>
  <c r="G30" i="10"/>
  <c r="G31" i="10"/>
  <c r="G32" i="10"/>
  <c r="H32" i="10" s="1"/>
  <c r="G33" i="10"/>
  <c r="H33" i="10" s="1"/>
  <c r="G34" i="10"/>
  <c r="H34" i="10" s="1"/>
  <c r="G35" i="10"/>
  <c r="G36" i="10"/>
  <c r="H36" i="10" s="1"/>
  <c r="G37" i="10"/>
  <c r="H37" i="10" s="1"/>
  <c r="G38" i="10"/>
  <c r="H38" i="10" s="1"/>
  <c r="G39" i="10"/>
  <c r="H39" i="10" s="1"/>
  <c r="G40" i="10"/>
  <c r="H40" i="10" s="1"/>
  <c r="G41" i="10"/>
  <c r="G42" i="10"/>
  <c r="G43" i="10"/>
  <c r="H43" i="10" s="1"/>
  <c r="G44" i="10"/>
  <c r="H44" i="10" s="1"/>
  <c r="G45" i="10"/>
  <c r="H45" i="10" s="1"/>
  <c r="G46" i="10"/>
  <c r="H46" i="10" s="1"/>
  <c r="G47" i="10"/>
  <c r="G48" i="10"/>
  <c r="G49" i="10"/>
  <c r="G50" i="10"/>
  <c r="H50" i="10" s="1"/>
  <c r="G51" i="10"/>
  <c r="H51" i="10" s="1"/>
  <c r="G52" i="10"/>
  <c r="H52" i="10" s="1"/>
  <c r="G53" i="10"/>
  <c r="G54" i="10"/>
  <c r="H54" i="10" s="1"/>
  <c r="G55" i="10"/>
  <c r="H55" i="10" s="1"/>
  <c r="G56" i="10"/>
  <c r="H56" i="10" s="1"/>
  <c r="G57" i="10"/>
  <c r="H57" i="10" s="1"/>
  <c r="G58" i="10"/>
  <c r="H58" i="10" s="1"/>
  <c r="G59" i="10"/>
  <c r="G60" i="10"/>
  <c r="G61" i="10"/>
  <c r="H61" i="10" s="1"/>
  <c r="G62" i="10"/>
  <c r="H62" i="10" s="1"/>
  <c r="G63" i="10"/>
  <c r="H63" i="10" s="1"/>
  <c r="G64" i="10"/>
  <c r="H64" i="10" s="1"/>
  <c r="G65" i="10"/>
  <c r="G66" i="10"/>
  <c r="G67" i="10"/>
  <c r="G68" i="10"/>
  <c r="H68" i="10" s="1"/>
  <c r="G69" i="10"/>
  <c r="H69" i="10" s="1"/>
  <c r="G70" i="10"/>
  <c r="H70" i="10" s="1"/>
  <c r="G71" i="10"/>
  <c r="G72" i="10"/>
  <c r="H72" i="10" s="1"/>
  <c r="G73" i="10"/>
  <c r="H73" i="10" s="1"/>
  <c r="G74" i="10"/>
  <c r="H74" i="10" s="1"/>
  <c r="G75" i="10"/>
  <c r="H75" i="10" s="1"/>
  <c r="G76" i="10"/>
  <c r="H76" i="10" s="1"/>
  <c r="G77" i="10"/>
  <c r="G78" i="10"/>
  <c r="G79" i="10"/>
  <c r="H79" i="10" s="1"/>
  <c r="G80" i="10"/>
  <c r="H80" i="10" s="1"/>
  <c r="G81" i="10"/>
  <c r="H81" i="10" s="1"/>
  <c r="G82" i="10"/>
  <c r="H82" i="10" s="1"/>
  <c r="G83" i="10"/>
  <c r="G84" i="10"/>
  <c r="G85" i="10"/>
  <c r="G86" i="10"/>
  <c r="H86" i="10" s="1"/>
  <c r="G87" i="10"/>
  <c r="H87" i="10" s="1"/>
  <c r="G88" i="10"/>
  <c r="H88" i="10" s="1"/>
  <c r="G89" i="10"/>
  <c r="G90" i="10"/>
  <c r="H90" i="10" s="1"/>
  <c r="G91" i="10"/>
  <c r="H91" i="10" s="1"/>
  <c r="G92" i="10"/>
  <c r="H92" i="10" s="1"/>
  <c r="G93" i="10"/>
  <c r="H93" i="10" s="1"/>
  <c r="G94" i="10"/>
  <c r="H94" i="10" s="1"/>
  <c r="G95" i="10"/>
  <c r="G96" i="10"/>
  <c r="G97" i="10"/>
  <c r="H97" i="10" s="1"/>
  <c r="G98" i="10"/>
  <c r="H98" i="10" s="1"/>
  <c r="G99" i="10"/>
  <c r="H99" i="10" s="1"/>
  <c r="G100" i="10"/>
  <c r="H100" i="10" s="1"/>
  <c r="G101" i="10"/>
  <c r="G102" i="10"/>
  <c r="G103" i="10"/>
  <c r="G104" i="10"/>
  <c r="H104" i="10" s="1"/>
  <c r="G105" i="10"/>
  <c r="H105" i="10" s="1"/>
  <c r="G106" i="10"/>
  <c r="H106" i="10" s="1"/>
  <c r="G107" i="10"/>
  <c r="G108" i="10"/>
  <c r="H108" i="10" s="1"/>
  <c r="G109" i="10"/>
  <c r="H109" i="10" s="1"/>
  <c r="G110" i="10"/>
  <c r="H110" i="10" s="1"/>
  <c r="G111" i="10"/>
  <c r="H111" i="10" s="1"/>
  <c r="G112" i="10"/>
  <c r="H112" i="10" s="1"/>
  <c r="G113" i="10"/>
  <c r="G114" i="10"/>
  <c r="G115" i="10"/>
  <c r="H115" i="10" s="1"/>
  <c r="G116" i="10"/>
  <c r="H116" i="10" s="1"/>
  <c r="G117" i="10"/>
  <c r="H117" i="10" s="1"/>
  <c r="G118" i="10"/>
  <c r="H118" i="10" s="1"/>
  <c r="G119" i="10"/>
  <c r="G120" i="10"/>
  <c r="G121" i="10"/>
  <c r="G122" i="10"/>
  <c r="H122" i="10" s="1"/>
  <c r="G123" i="10"/>
  <c r="H123" i="10" s="1"/>
  <c r="G124" i="10"/>
  <c r="H124" i="10" s="1"/>
  <c r="G125" i="10"/>
  <c r="G126" i="10"/>
  <c r="H126" i="10" s="1"/>
  <c r="G127" i="10"/>
  <c r="H127" i="10" s="1"/>
  <c r="G128" i="10"/>
  <c r="H128" i="10" s="1"/>
  <c r="G129" i="10"/>
  <c r="H129" i="10" s="1"/>
  <c r="G130" i="10"/>
  <c r="H130" i="10" s="1"/>
  <c r="G131" i="10"/>
  <c r="G132" i="10"/>
  <c r="G133" i="10"/>
  <c r="H133" i="10" s="1"/>
  <c r="G134" i="10"/>
  <c r="H134" i="10" s="1"/>
  <c r="G135" i="10"/>
  <c r="H135" i="10" s="1"/>
  <c r="G136" i="10"/>
  <c r="H136" i="10" s="1"/>
  <c r="G137" i="10"/>
  <c r="G138" i="10"/>
  <c r="G139" i="10"/>
  <c r="G140" i="10"/>
  <c r="H140" i="10" s="1"/>
  <c r="G141" i="10"/>
  <c r="H141" i="10" s="1"/>
  <c r="G142" i="10"/>
  <c r="H142" i="10" s="1"/>
  <c r="G143" i="10"/>
  <c r="G144" i="10"/>
  <c r="H144" i="10" s="1"/>
  <c r="G145" i="10"/>
  <c r="H145" i="10" s="1"/>
  <c r="G146" i="10"/>
  <c r="H146" i="10" s="1"/>
  <c r="G147" i="10"/>
  <c r="H147" i="10" s="1"/>
  <c r="G148" i="10"/>
  <c r="H148" i="10" s="1"/>
  <c r="G149" i="10"/>
  <c r="G150" i="10"/>
  <c r="G151" i="10"/>
  <c r="H151" i="10" s="1"/>
  <c r="G152" i="10"/>
  <c r="H152" i="10" s="1"/>
  <c r="G153" i="10"/>
  <c r="H153" i="10" s="1"/>
  <c r="G154" i="10"/>
  <c r="H154" i="10" s="1"/>
  <c r="G155" i="10"/>
  <c r="G156" i="10"/>
  <c r="G157" i="10"/>
  <c r="G158" i="10"/>
  <c r="H158" i="10" s="1"/>
  <c r="G159" i="10"/>
  <c r="H159" i="10" s="1"/>
  <c r="G160" i="10"/>
  <c r="H160" i="10" s="1"/>
  <c r="G161" i="10"/>
  <c r="G162" i="10"/>
  <c r="H162" i="10" s="1"/>
  <c r="G163" i="10"/>
  <c r="H163" i="10" s="1"/>
  <c r="G164" i="10"/>
  <c r="H164" i="10" s="1"/>
  <c r="G165" i="10"/>
  <c r="H165" i="10" s="1"/>
  <c r="G166" i="10"/>
  <c r="H166" i="10" s="1"/>
  <c r="G167" i="10"/>
  <c r="G168" i="10"/>
  <c r="G169" i="10"/>
  <c r="H169" i="10" s="1"/>
  <c r="G170" i="10"/>
  <c r="H170" i="10" s="1"/>
  <c r="G171" i="10"/>
  <c r="H171" i="10" s="1"/>
  <c r="G172" i="10"/>
  <c r="H172" i="10" s="1"/>
  <c r="G173" i="10"/>
  <c r="G174" i="10"/>
  <c r="G175" i="10"/>
  <c r="G176" i="10"/>
  <c r="H176" i="10" s="1"/>
  <c r="G177" i="10"/>
  <c r="H177" i="10" s="1"/>
  <c r="G178" i="10"/>
  <c r="H178" i="10" s="1"/>
  <c r="G179" i="10"/>
  <c r="G180" i="10"/>
  <c r="H180" i="10" s="1"/>
  <c r="G181" i="10"/>
  <c r="H181" i="10" s="1"/>
  <c r="G182" i="10"/>
  <c r="H182" i="10" s="1"/>
  <c r="G183" i="10"/>
  <c r="H183" i="10" s="1"/>
  <c r="G184" i="10"/>
  <c r="H184" i="10" s="1"/>
  <c r="G185" i="10"/>
  <c r="G186" i="10"/>
  <c r="G187" i="10"/>
  <c r="H187" i="10" s="1"/>
  <c r="G188" i="10"/>
  <c r="H188" i="10" s="1"/>
  <c r="G189" i="10"/>
  <c r="H189" i="10" s="1"/>
  <c r="G190" i="10"/>
  <c r="H190" i="10" s="1"/>
  <c r="G191" i="10"/>
  <c r="G192" i="10"/>
  <c r="G193" i="10"/>
  <c r="G194" i="10"/>
  <c r="H194" i="10" s="1"/>
  <c r="G195" i="10"/>
  <c r="H195" i="10" s="1"/>
  <c r="G196" i="10"/>
  <c r="H196" i="10" s="1"/>
  <c r="G197" i="10"/>
  <c r="G198" i="10"/>
  <c r="H198" i="10" s="1"/>
  <c r="G199" i="10"/>
  <c r="H199" i="10" s="1"/>
  <c r="G200" i="10"/>
  <c r="H200" i="10" s="1"/>
  <c r="G201" i="10"/>
  <c r="H201" i="10" s="1"/>
  <c r="G202" i="10"/>
  <c r="H202" i="10" s="1"/>
  <c r="G203" i="10"/>
  <c r="G204" i="10"/>
  <c r="G205" i="10"/>
  <c r="H205" i="10" s="1"/>
  <c r="G206" i="10"/>
  <c r="H206" i="10" s="1"/>
  <c r="G207" i="10"/>
  <c r="H207" i="10" s="1"/>
  <c r="G208" i="10"/>
  <c r="H208" i="10" s="1"/>
  <c r="G209" i="10"/>
  <c r="G210" i="10"/>
  <c r="G211" i="10"/>
  <c r="G212" i="10"/>
  <c r="H212" i="10" s="1"/>
  <c r="G213" i="10"/>
  <c r="H213" i="10" s="1"/>
  <c r="G214" i="10"/>
  <c r="H214" i="10" s="1"/>
  <c r="G215" i="10"/>
  <c r="G216" i="10"/>
  <c r="H216" i="10" s="1"/>
  <c r="G217" i="10"/>
  <c r="H217" i="10" s="1"/>
  <c r="G218" i="10"/>
  <c r="H218" i="10" s="1"/>
  <c r="G219" i="10"/>
  <c r="H219" i="10" s="1"/>
  <c r="G220" i="10"/>
  <c r="H220" i="10" s="1"/>
  <c r="G221" i="10"/>
  <c r="G222" i="10"/>
  <c r="G223" i="10"/>
  <c r="H223" i="10" s="1"/>
  <c r="G224" i="10"/>
  <c r="H224" i="10" s="1"/>
  <c r="G225" i="10"/>
  <c r="H225" i="10" s="1"/>
  <c r="G226" i="10"/>
  <c r="H226" i="10" s="1"/>
  <c r="G227" i="10"/>
  <c r="G228" i="10"/>
  <c r="G229" i="10"/>
  <c r="G230" i="10"/>
  <c r="H230" i="10" s="1"/>
  <c r="G231" i="10"/>
  <c r="H231" i="10" s="1"/>
  <c r="G232" i="10"/>
  <c r="H232" i="10" s="1"/>
  <c r="G233" i="10"/>
  <c r="G234" i="10"/>
  <c r="H234" i="10" s="1"/>
  <c r="G235" i="10"/>
  <c r="H235" i="10" s="1"/>
  <c r="G236" i="10"/>
  <c r="H236" i="10" s="1"/>
  <c r="G237" i="10"/>
  <c r="H237" i="10" s="1"/>
  <c r="G238" i="10"/>
  <c r="H238" i="10" s="1"/>
  <c r="G239" i="10"/>
  <c r="G240" i="10"/>
  <c r="G241" i="10"/>
  <c r="H241" i="10" s="1"/>
  <c r="G242" i="10"/>
  <c r="H242" i="10" s="1"/>
  <c r="G243" i="10"/>
  <c r="H243" i="10" s="1"/>
  <c r="G244" i="10"/>
  <c r="H244" i="10" s="1"/>
  <c r="G245" i="10"/>
  <c r="G246" i="10"/>
  <c r="G247" i="10"/>
  <c r="G248" i="10"/>
  <c r="H248" i="10" s="1"/>
  <c r="G249" i="10"/>
  <c r="H249" i="10" s="1"/>
  <c r="G250" i="10"/>
  <c r="H250" i="10" s="1"/>
  <c r="G251" i="10"/>
  <c r="G252" i="10"/>
  <c r="H252" i="10" s="1"/>
  <c r="G253" i="10"/>
  <c r="H253" i="10" s="1"/>
  <c r="G254" i="10"/>
  <c r="H254" i="10" s="1"/>
  <c r="G255" i="10"/>
  <c r="H255" i="10" s="1"/>
  <c r="G256" i="10"/>
  <c r="G257" i="10"/>
  <c r="G258" i="10"/>
  <c r="H258" i="10" s="1"/>
  <c r="G259" i="10"/>
  <c r="H259" i="10" s="1"/>
  <c r="G260" i="10"/>
  <c r="H260" i="10" s="1"/>
  <c r="G261" i="10"/>
  <c r="H261" i="10" s="1"/>
  <c r="G262" i="10"/>
  <c r="H262" i="10" s="1"/>
  <c r="G263" i="10"/>
  <c r="G264" i="10"/>
  <c r="G265" i="10"/>
  <c r="H265" i="10" s="1"/>
  <c r="G266" i="10"/>
  <c r="H266" i="10" s="1"/>
  <c r="G267" i="10"/>
  <c r="H267" i="10" s="1"/>
  <c r="G268" i="10"/>
  <c r="H268" i="10" s="1"/>
  <c r="G6" i="10"/>
  <c r="AC276" i="11" l="1"/>
  <c r="AD276" i="11" s="1"/>
  <c r="K277" i="11"/>
  <c r="J277" i="11"/>
  <c r="I277" i="11"/>
  <c r="H277" i="11"/>
  <c r="G277" i="11"/>
  <c r="F277" i="11"/>
  <c r="E277" i="11"/>
  <c r="Z275" i="11"/>
  <c r="Y275" i="11"/>
  <c r="X275" i="11"/>
  <c r="W275" i="11"/>
  <c r="Z274" i="11"/>
  <c r="Y274" i="11"/>
  <c r="X274" i="11"/>
  <c r="W274" i="11"/>
  <c r="AA273" i="11"/>
  <c r="Z273" i="11"/>
  <c r="Y273" i="11"/>
  <c r="X273" i="11"/>
  <c r="W273" i="11"/>
  <c r="Z272" i="11"/>
  <c r="AA272" i="11" s="1"/>
  <c r="Y272" i="11"/>
  <c r="X272" i="11"/>
  <c r="W272" i="11"/>
  <c r="M272" i="11" s="1"/>
  <c r="Z271" i="11"/>
  <c r="Y271" i="11"/>
  <c r="X271" i="11"/>
  <c r="W271" i="11"/>
  <c r="Z270" i="11"/>
  <c r="Y270" i="11"/>
  <c r="X270" i="11"/>
  <c r="W270" i="11"/>
  <c r="Z269" i="11"/>
  <c r="Y269" i="11"/>
  <c r="X269" i="11"/>
  <c r="W269" i="11"/>
  <c r="N269" i="11" s="1"/>
  <c r="Z268" i="11"/>
  <c r="Y268" i="11"/>
  <c r="X268" i="11"/>
  <c r="W268" i="11"/>
  <c r="Z267" i="11"/>
  <c r="Y267" i="11"/>
  <c r="X267" i="11"/>
  <c r="W267" i="11"/>
  <c r="Z266" i="11"/>
  <c r="Y266" i="11"/>
  <c r="X266" i="11"/>
  <c r="W266" i="11"/>
  <c r="Z265" i="11"/>
  <c r="AA265" i="11" s="1"/>
  <c r="Y265" i="11"/>
  <c r="X265" i="11"/>
  <c r="W265" i="11"/>
  <c r="N265" i="11" s="1"/>
  <c r="Z264" i="11"/>
  <c r="Y264" i="11"/>
  <c r="X264" i="11"/>
  <c r="W264" i="11"/>
  <c r="Z263" i="11"/>
  <c r="Y263" i="11"/>
  <c r="X263" i="11"/>
  <c r="W263" i="11"/>
  <c r="N263" i="11" s="1"/>
  <c r="Z262" i="11"/>
  <c r="Y262" i="11"/>
  <c r="X262" i="11"/>
  <c r="W262" i="11"/>
  <c r="Z261" i="11"/>
  <c r="Y261" i="11"/>
  <c r="X261" i="11"/>
  <c r="W261" i="11"/>
  <c r="Z260" i="11"/>
  <c r="Y260" i="11"/>
  <c r="X260" i="11"/>
  <c r="W260" i="11"/>
  <c r="Z259" i="11"/>
  <c r="Y259" i="11"/>
  <c r="X259" i="11"/>
  <c r="W259" i="11"/>
  <c r="N259" i="11" s="1"/>
  <c r="Z258" i="11"/>
  <c r="Y258" i="11"/>
  <c r="X258" i="11"/>
  <c r="W258" i="11"/>
  <c r="AA257" i="11"/>
  <c r="Z257" i="11"/>
  <c r="Y257" i="11"/>
  <c r="X257" i="11"/>
  <c r="W257" i="11"/>
  <c r="AA256" i="11"/>
  <c r="Z256" i="11"/>
  <c r="Y256" i="11"/>
  <c r="X256" i="11"/>
  <c r="W256" i="11"/>
  <c r="Z255" i="11"/>
  <c r="Y255" i="11"/>
  <c r="X255" i="11"/>
  <c r="W255" i="11"/>
  <c r="Z254" i="11"/>
  <c r="Y254" i="11"/>
  <c r="X254" i="11"/>
  <c r="W254" i="11"/>
  <c r="Z253" i="11"/>
  <c r="Y253" i="11"/>
  <c r="X253" i="11"/>
  <c r="W253" i="11"/>
  <c r="Z252" i="11"/>
  <c r="Y252" i="11"/>
  <c r="X252" i="11"/>
  <c r="W252" i="11"/>
  <c r="Z251" i="11"/>
  <c r="Y251" i="11"/>
  <c r="X251" i="11"/>
  <c r="W251" i="11"/>
  <c r="Z250" i="11"/>
  <c r="Y250" i="11"/>
  <c r="X250" i="11"/>
  <c r="W250" i="11"/>
  <c r="Z249" i="11"/>
  <c r="Y249" i="11"/>
  <c r="X249" i="11"/>
  <c r="W249" i="11"/>
  <c r="Z248" i="11"/>
  <c r="Y248" i="11"/>
  <c r="X248" i="11"/>
  <c r="W248" i="11"/>
  <c r="Z247" i="11"/>
  <c r="Y247" i="11"/>
  <c r="X247" i="11"/>
  <c r="W247" i="11"/>
  <c r="N247" i="11" s="1"/>
  <c r="Z246" i="11"/>
  <c r="Y246" i="11"/>
  <c r="X246" i="11"/>
  <c r="W246" i="11"/>
  <c r="Z245" i="11"/>
  <c r="AA245" i="11" s="1"/>
  <c r="Y245" i="11"/>
  <c r="X245" i="11"/>
  <c r="W245" i="11"/>
  <c r="Z244" i="11"/>
  <c r="Y244" i="11"/>
  <c r="X244" i="11"/>
  <c r="W244" i="11"/>
  <c r="Z243" i="11"/>
  <c r="Y243" i="11"/>
  <c r="X243" i="11"/>
  <c r="W243" i="11"/>
  <c r="Z242" i="11"/>
  <c r="AA242" i="11" s="1"/>
  <c r="Y242" i="11"/>
  <c r="X242" i="11"/>
  <c r="W242" i="11"/>
  <c r="Z241" i="11"/>
  <c r="Y241" i="11"/>
  <c r="X241" i="11"/>
  <c r="W241" i="11"/>
  <c r="Z240" i="11"/>
  <c r="Y240" i="11"/>
  <c r="X240" i="11"/>
  <c r="W240" i="11"/>
  <c r="Z239" i="11"/>
  <c r="Y239" i="11"/>
  <c r="X239" i="11"/>
  <c r="W239" i="11"/>
  <c r="Z238" i="11"/>
  <c r="Y238" i="11"/>
  <c r="X238" i="11"/>
  <c r="W238" i="11"/>
  <c r="Z237" i="11"/>
  <c r="Y237" i="11"/>
  <c r="X237" i="11"/>
  <c r="W237" i="11"/>
  <c r="N237" i="11" s="1"/>
  <c r="M237" i="11"/>
  <c r="Z236" i="11"/>
  <c r="Y236" i="11"/>
  <c r="X236" i="11"/>
  <c r="W236" i="11"/>
  <c r="M236" i="11" s="1"/>
  <c r="AA235" i="11"/>
  <c r="Z235" i="11"/>
  <c r="Y235" i="11"/>
  <c r="X235" i="11"/>
  <c r="W235" i="11"/>
  <c r="Z234" i="11"/>
  <c r="Y234" i="11"/>
  <c r="X234" i="11"/>
  <c r="W234" i="11"/>
  <c r="N234" i="11" s="1"/>
  <c r="M234" i="11"/>
  <c r="AA233" i="11"/>
  <c r="Z233" i="11"/>
  <c r="Y233" i="11"/>
  <c r="X233" i="11"/>
  <c r="W233" i="11"/>
  <c r="M233" i="11" s="1"/>
  <c r="Z232" i="11"/>
  <c r="Y232" i="11"/>
  <c r="X232" i="11"/>
  <c r="W232" i="11"/>
  <c r="Z231" i="11"/>
  <c r="Y231" i="11"/>
  <c r="X231" i="11"/>
  <c r="W231" i="11"/>
  <c r="Z230" i="11"/>
  <c r="Y230" i="11"/>
  <c r="X230" i="11"/>
  <c r="W230" i="11"/>
  <c r="N230" i="11" s="1"/>
  <c r="Z229" i="11"/>
  <c r="Y229" i="11"/>
  <c r="X229" i="11"/>
  <c r="W229" i="11"/>
  <c r="Z228" i="11"/>
  <c r="Y228" i="11"/>
  <c r="X228" i="11"/>
  <c r="W228" i="11"/>
  <c r="Z227" i="11"/>
  <c r="Y227" i="11"/>
  <c r="X227" i="11"/>
  <c r="W227" i="11"/>
  <c r="AA226" i="11"/>
  <c r="Z226" i="11"/>
  <c r="Y226" i="11"/>
  <c r="X226" i="11"/>
  <c r="W226" i="11"/>
  <c r="N226" i="11" s="1"/>
  <c r="M226" i="11"/>
  <c r="AA225" i="11"/>
  <c r="Z225" i="11"/>
  <c r="Y225" i="11"/>
  <c r="X225" i="11"/>
  <c r="W225" i="11"/>
  <c r="Z224" i="11"/>
  <c r="Y224" i="11"/>
  <c r="X224" i="11"/>
  <c r="W224" i="11"/>
  <c r="Z223" i="11"/>
  <c r="Y223" i="11"/>
  <c r="X223" i="11"/>
  <c r="W223" i="11"/>
  <c r="M223" i="11" s="1"/>
  <c r="Z222" i="11"/>
  <c r="Y222" i="11"/>
  <c r="X222" i="11"/>
  <c r="W222" i="11"/>
  <c r="Z221" i="11"/>
  <c r="Y221" i="11"/>
  <c r="X221" i="11"/>
  <c r="W221" i="11"/>
  <c r="M221" i="11" s="1"/>
  <c r="AA220" i="11"/>
  <c r="Z220" i="11"/>
  <c r="Y220" i="11"/>
  <c r="X220" i="11"/>
  <c r="W220" i="11"/>
  <c r="Z219" i="11"/>
  <c r="Y219" i="11"/>
  <c r="X219" i="11"/>
  <c r="W219" i="11"/>
  <c r="AA218" i="11"/>
  <c r="Z218" i="11"/>
  <c r="Y218" i="11"/>
  <c r="X218" i="11"/>
  <c r="W218" i="11"/>
  <c r="M218" i="11" s="1"/>
  <c r="Z217" i="11"/>
  <c r="Y217" i="11"/>
  <c r="X217" i="11"/>
  <c r="W217" i="11"/>
  <c r="Z216" i="11"/>
  <c r="Y216" i="11"/>
  <c r="X216" i="11"/>
  <c r="W216" i="11"/>
  <c r="Z215" i="11"/>
  <c r="Y215" i="11"/>
  <c r="X215" i="11"/>
  <c r="W215" i="11"/>
  <c r="Z214" i="11"/>
  <c r="Y214" i="11"/>
  <c r="X214" i="11"/>
  <c r="W214" i="11"/>
  <c r="Z213" i="11"/>
  <c r="N213" i="11" s="1"/>
  <c r="Y213" i="11"/>
  <c r="X213" i="11"/>
  <c r="W213" i="11"/>
  <c r="Z212" i="11"/>
  <c r="Y212" i="11"/>
  <c r="X212" i="11"/>
  <c r="W212" i="11"/>
  <c r="Z211" i="11"/>
  <c r="Y211" i="11"/>
  <c r="X211" i="11"/>
  <c r="W211" i="11"/>
  <c r="N211" i="11" s="1"/>
  <c r="Z210" i="11"/>
  <c r="Y210" i="11"/>
  <c r="X210" i="11"/>
  <c r="W210" i="11"/>
  <c r="Z209" i="11"/>
  <c r="Y209" i="11"/>
  <c r="X209" i="11"/>
  <c r="W209" i="11"/>
  <c r="Z208" i="11"/>
  <c r="Y208" i="11"/>
  <c r="X208" i="11"/>
  <c r="W208" i="11"/>
  <c r="Z207" i="11"/>
  <c r="Y207" i="11"/>
  <c r="X207" i="11"/>
  <c r="W207" i="11"/>
  <c r="M207" i="11" s="1"/>
  <c r="Z206" i="11"/>
  <c r="Y206" i="11"/>
  <c r="X206" i="11"/>
  <c r="W206" i="11"/>
  <c r="Z205" i="11"/>
  <c r="Y205" i="11"/>
  <c r="X205" i="11"/>
  <c r="W205" i="11"/>
  <c r="M205" i="11" s="1"/>
  <c r="Z204" i="11"/>
  <c r="AA204" i="11" s="1"/>
  <c r="Y204" i="11"/>
  <c r="X204" i="11"/>
  <c r="W204" i="11"/>
  <c r="Z203" i="11"/>
  <c r="Y203" i="11"/>
  <c r="X203" i="11"/>
  <c r="W203" i="11"/>
  <c r="Z202" i="11"/>
  <c r="Y202" i="11"/>
  <c r="X202" i="11"/>
  <c r="W202" i="11"/>
  <c r="Z201" i="11"/>
  <c r="Y201" i="11"/>
  <c r="X201" i="11"/>
  <c r="W201" i="11"/>
  <c r="M201" i="11" s="1"/>
  <c r="AA200" i="11"/>
  <c r="Z200" i="11"/>
  <c r="Y200" i="11"/>
  <c r="X200" i="11"/>
  <c r="W200" i="11"/>
  <c r="Z199" i="11"/>
  <c r="Y199" i="11"/>
  <c r="X199" i="11"/>
  <c r="W199" i="11"/>
  <c r="M199" i="11" s="1"/>
  <c r="Z198" i="11"/>
  <c r="Y198" i="11"/>
  <c r="X198" i="11"/>
  <c r="W198" i="11"/>
  <c r="Z197" i="11"/>
  <c r="Y197" i="11"/>
  <c r="X197" i="11"/>
  <c r="W197" i="11"/>
  <c r="M197" i="11" s="1"/>
  <c r="Z196" i="11"/>
  <c r="M196" i="11" s="1"/>
  <c r="Y196" i="11"/>
  <c r="X196" i="11"/>
  <c r="W196" i="11"/>
  <c r="N196" i="11"/>
  <c r="Z195" i="11"/>
  <c r="Y195" i="11"/>
  <c r="X195" i="11"/>
  <c r="W195" i="11"/>
  <c r="Z194" i="11"/>
  <c r="Y194" i="11"/>
  <c r="X194" i="11"/>
  <c r="W194" i="11"/>
  <c r="N194" i="11" s="1"/>
  <c r="Z193" i="11"/>
  <c r="Y193" i="11"/>
  <c r="X193" i="11"/>
  <c r="W193" i="11"/>
  <c r="Z192" i="11"/>
  <c r="Y192" i="11"/>
  <c r="X192" i="11"/>
  <c r="W192" i="11"/>
  <c r="Z191" i="11"/>
  <c r="Y191" i="11"/>
  <c r="X191" i="11"/>
  <c r="W191" i="11"/>
  <c r="Z190" i="11"/>
  <c r="Y190" i="11"/>
  <c r="X190" i="11"/>
  <c r="W190" i="11"/>
  <c r="Z189" i="11"/>
  <c r="Y189" i="11"/>
  <c r="X189" i="11"/>
  <c r="W189" i="11"/>
  <c r="N189" i="11" s="1"/>
  <c r="M189" i="11"/>
  <c r="Z188" i="11"/>
  <c r="AA188" i="11" s="1"/>
  <c r="Y188" i="11"/>
  <c r="X188" i="11"/>
  <c r="W188" i="11"/>
  <c r="M188" i="11"/>
  <c r="Z187" i="11"/>
  <c r="Y187" i="11"/>
  <c r="X187" i="11"/>
  <c r="W187" i="11"/>
  <c r="Z186" i="11"/>
  <c r="Y186" i="11"/>
  <c r="X186" i="11"/>
  <c r="W186" i="11"/>
  <c r="N186" i="11" s="1"/>
  <c r="Z185" i="11"/>
  <c r="Y185" i="11"/>
  <c r="X185" i="11"/>
  <c r="W185" i="11"/>
  <c r="Z184" i="11"/>
  <c r="AA184" i="11" s="1"/>
  <c r="Y184" i="11"/>
  <c r="X184" i="11"/>
  <c r="W184" i="11"/>
  <c r="Z183" i="11"/>
  <c r="Y183" i="11"/>
  <c r="X183" i="11"/>
  <c r="W183" i="11"/>
  <c r="Z182" i="11"/>
  <c r="Y182" i="11"/>
  <c r="X182" i="11"/>
  <c r="W182" i="11"/>
  <c r="Z181" i="11"/>
  <c r="AA181" i="11" s="1"/>
  <c r="Y181" i="11"/>
  <c r="X181" i="11"/>
  <c r="W181" i="11"/>
  <c r="Z180" i="11"/>
  <c r="Y180" i="11"/>
  <c r="X180" i="11"/>
  <c r="W180" i="11"/>
  <c r="Z179" i="11"/>
  <c r="Y179" i="11"/>
  <c r="X179" i="11"/>
  <c r="W179" i="11"/>
  <c r="Z178" i="11"/>
  <c r="Y178" i="11"/>
  <c r="X178" i="11"/>
  <c r="W178" i="11"/>
  <c r="Z177" i="11"/>
  <c r="Y177" i="11"/>
  <c r="X177" i="11"/>
  <c r="W177" i="11"/>
  <c r="N177" i="11" s="1"/>
  <c r="Z176" i="11"/>
  <c r="Y176" i="11"/>
  <c r="X176" i="11"/>
  <c r="W176" i="11"/>
  <c r="Z175" i="11"/>
  <c r="Y175" i="11"/>
  <c r="X175" i="11"/>
  <c r="W175" i="11"/>
  <c r="N175" i="11" s="1"/>
  <c r="Z174" i="11"/>
  <c r="Y174" i="11"/>
  <c r="X174" i="11"/>
  <c r="W174" i="11"/>
  <c r="Z173" i="11"/>
  <c r="Y173" i="11"/>
  <c r="X173" i="11"/>
  <c r="W173" i="11"/>
  <c r="Z172" i="11"/>
  <c r="Y172" i="11"/>
  <c r="X172" i="11"/>
  <c r="W172" i="11"/>
  <c r="Z171" i="11"/>
  <c r="Y171" i="11"/>
  <c r="X171" i="11"/>
  <c r="W171" i="11"/>
  <c r="Z170" i="11"/>
  <c r="Y170" i="11"/>
  <c r="X170" i="11"/>
  <c r="W170" i="11"/>
  <c r="Z169" i="11"/>
  <c r="Y169" i="11"/>
  <c r="X169" i="11"/>
  <c r="W169" i="11"/>
  <c r="Z168" i="11"/>
  <c r="Y168" i="11"/>
  <c r="X168" i="11"/>
  <c r="W168" i="11"/>
  <c r="Z167" i="11"/>
  <c r="Y167" i="11"/>
  <c r="X167" i="11"/>
  <c r="W167" i="11"/>
  <c r="Z166" i="11"/>
  <c r="Y166" i="11"/>
  <c r="X166" i="11"/>
  <c r="W166" i="11"/>
  <c r="Z165" i="11"/>
  <c r="Y165" i="11"/>
  <c r="X165" i="11"/>
  <c r="W165" i="11"/>
  <c r="M165" i="11" s="1"/>
  <c r="Z164" i="11"/>
  <c r="Y164" i="11"/>
  <c r="X164" i="11"/>
  <c r="W164" i="11"/>
  <c r="Z163" i="11"/>
  <c r="Y163" i="11"/>
  <c r="X163" i="11"/>
  <c r="W163" i="11"/>
  <c r="Z162" i="11"/>
  <c r="Y162" i="11"/>
  <c r="X162" i="11"/>
  <c r="W162" i="11"/>
  <c r="N162" i="11" s="1"/>
  <c r="Z161" i="11"/>
  <c r="Y161" i="11"/>
  <c r="X161" i="11"/>
  <c r="W161" i="11"/>
  <c r="Z160" i="11"/>
  <c r="Y160" i="11"/>
  <c r="X160" i="11"/>
  <c r="W160" i="11"/>
  <c r="Z159" i="11"/>
  <c r="Y159" i="11"/>
  <c r="X159" i="11"/>
  <c r="W159" i="11"/>
  <c r="Z158" i="11"/>
  <c r="Y158" i="11"/>
  <c r="X158" i="11"/>
  <c r="W158" i="11"/>
  <c r="Z157" i="11"/>
  <c r="N157" i="11" s="1"/>
  <c r="Y157" i="11"/>
  <c r="X157" i="11"/>
  <c r="W157" i="11"/>
  <c r="Z156" i="11"/>
  <c r="Y156" i="11"/>
  <c r="X156" i="11"/>
  <c r="W156" i="11"/>
  <c r="Z155" i="11"/>
  <c r="AA155" i="11" s="1"/>
  <c r="Y155" i="11"/>
  <c r="X155" i="11"/>
  <c r="W155" i="11"/>
  <c r="M155" i="11" s="1"/>
  <c r="Z154" i="11"/>
  <c r="Y154" i="11"/>
  <c r="X154" i="11"/>
  <c r="W154" i="11"/>
  <c r="Z153" i="11"/>
  <c r="Y153" i="11"/>
  <c r="X153" i="11"/>
  <c r="W153" i="11"/>
  <c r="M153" i="11" s="1"/>
  <c r="Z152" i="11"/>
  <c r="Y152" i="11"/>
  <c r="X152" i="11"/>
  <c r="W152" i="11"/>
  <c r="M152" i="11" s="1"/>
  <c r="N152" i="11"/>
  <c r="Z151" i="11"/>
  <c r="AA151" i="11" s="1"/>
  <c r="Y151" i="11"/>
  <c r="X151" i="11"/>
  <c r="W151" i="11"/>
  <c r="Z150" i="11"/>
  <c r="Y150" i="11"/>
  <c r="X150" i="11"/>
  <c r="W150" i="11"/>
  <c r="Z149" i="11"/>
  <c r="Y149" i="11"/>
  <c r="X149" i="11"/>
  <c r="W149" i="11"/>
  <c r="Z148" i="11"/>
  <c r="Y148" i="11"/>
  <c r="X148" i="11"/>
  <c r="W148" i="11"/>
  <c r="Z147" i="11"/>
  <c r="Y147" i="11"/>
  <c r="X147" i="11"/>
  <c r="W147" i="11"/>
  <c r="N147" i="11" s="1"/>
  <c r="Z146" i="11"/>
  <c r="Y146" i="11"/>
  <c r="X146" i="11"/>
  <c r="W146" i="11"/>
  <c r="Z145" i="11"/>
  <c r="N145" i="11" s="1"/>
  <c r="Y145" i="11"/>
  <c r="X145" i="11"/>
  <c r="W145" i="11"/>
  <c r="Z144" i="11"/>
  <c r="Y144" i="11"/>
  <c r="X144" i="11"/>
  <c r="W144" i="11"/>
  <c r="Z143" i="11"/>
  <c r="Y143" i="11"/>
  <c r="X143" i="11"/>
  <c r="W143" i="11"/>
  <c r="M143" i="11" s="1"/>
  <c r="Z142" i="11"/>
  <c r="AA142" i="11" s="1"/>
  <c r="Y142" i="11"/>
  <c r="X142" i="11"/>
  <c r="W142" i="11"/>
  <c r="Z141" i="11"/>
  <c r="Y141" i="11"/>
  <c r="X141" i="11"/>
  <c r="W141" i="11"/>
  <c r="Z140" i="11"/>
  <c r="Y140" i="11"/>
  <c r="X140" i="11"/>
  <c r="W140" i="11"/>
  <c r="Z139" i="11"/>
  <c r="Y139" i="11"/>
  <c r="X139" i="11"/>
  <c r="W139" i="11"/>
  <c r="Z138" i="11"/>
  <c r="Y138" i="11"/>
  <c r="X138" i="11"/>
  <c r="W138" i="11"/>
  <c r="Z137" i="11"/>
  <c r="Y137" i="11"/>
  <c r="X137" i="11"/>
  <c r="W137" i="11"/>
  <c r="Z136" i="11"/>
  <c r="Y136" i="11"/>
  <c r="X136" i="11"/>
  <c r="W136" i="11"/>
  <c r="Z135" i="11"/>
  <c r="AA135" i="11" s="1"/>
  <c r="Y135" i="11"/>
  <c r="X135" i="11"/>
  <c r="W135" i="11"/>
  <c r="Z134" i="11"/>
  <c r="Y134" i="11"/>
  <c r="X134" i="11"/>
  <c r="W134" i="11"/>
  <c r="Z133" i="11"/>
  <c r="Y133" i="11"/>
  <c r="X133" i="11"/>
  <c r="W133" i="11"/>
  <c r="Z132" i="11"/>
  <c r="Y132" i="11"/>
  <c r="X132" i="11"/>
  <c r="W132" i="11"/>
  <c r="Z131" i="11"/>
  <c r="Y131" i="11"/>
  <c r="X131" i="11"/>
  <c r="W131" i="11"/>
  <c r="Z130" i="11"/>
  <c r="Y130" i="11"/>
  <c r="X130" i="11"/>
  <c r="W130" i="11"/>
  <c r="Z129" i="11"/>
  <c r="Y129" i="11"/>
  <c r="X129" i="11"/>
  <c r="W129" i="11"/>
  <c r="M129" i="11" s="1"/>
  <c r="Z128" i="11"/>
  <c r="Y128" i="11"/>
  <c r="X128" i="11"/>
  <c r="W128" i="11"/>
  <c r="Z127" i="11"/>
  <c r="Y127" i="11"/>
  <c r="X127" i="11"/>
  <c r="W127" i="11"/>
  <c r="N127" i="11" s="1"/>
  <c r="Z126" i="11"/>
  <c r="Y126" i="11"/>
  <c r="X126" i="11"/>
  <c r="W126" i="11"/>
  <c r="Z125" i="11"/>
  <c r="Y125" i="11"/>
  <c r="X125" i="11"/>
  <c r="W125" i="11"/>
  <c r="Z124" i="11"/>
  <c r="Y124" i="11"/>
  <c r="X124" i="11"/>
  <c r="W124" i="11"/>
  <c r="N124" i="11" s="1"/>
  <c r="M124" i="11"/>
  <c r="S124" i="11" s="1"/>
  <c r="Z123" i="11"/>
  <c r="Y123" i="11"/>
  <c r="X123" i="11"/>
  <c r="W123" i="11"/>
  <c r="N123" i="11" s="1"/>
  <c r="Z122" i="11"/>
  <c r="Y122" i="11"/>
  <c r="X122" i="11"/>
  <c r="W122" i="11"/>
  <c r="Z121" i="11"/>
  <c r="M121" i="11" s="1"/>
  <c r="Y121" i="11"/>
  <c r="X121" i="11"/>
  <c r="W121" i="11"/>
  <c r="N121" i="11" s="1"/>
  <c r="Z120" i="11"/>
  <c r="AA120" i="11" s="1"/>
  <c r="Y120" i="11"/>
  <c r="X120" i="11"/>
  <c r="W120" i="11"/>
  <c r="Z119" i="11"/>
  <c r="AA119" i="11" s="1"/>
  <c r="Y119" i="11"/>
  <c r="X119" i="11"/>
  <c r="W119" i="11"/>
  <c r="Z118" i="11"/>
  <c r="Y118" i="11"/>
  <c r="X118" i="11"/>
  <c r="W118" i="11"/>
  <c r="N118" i="11" s="1"/>
  <c r="Z117" i="11"/>
  <c r="Y117" i="11"/>
  <c r="X117" i="11"/>
  <c r="W117" i="11"/>
  <c r="Z116" i="11"/>
  <c r="Y116" i="11"/>
  <c r="X116" i="11"/>
  <c r="W116" i="11"/>
  <c r="Z115" i="11"/>
  <c r="Y115" i="11"/>
  <c r="X115" i="11"/>
  <c r="W115" i="11"/>
  <c r="Z114" i="11"/>
  <c r="Y114" i="11"/>
  <c r="X114" i="11"/>
  <c r="W114" i="11"/>
  <c r="N114" i="11" s="1"/>
  <c r="Z113" i="11"/>
  <c r="Y113" i="11"/>
  <c r="X113" i="11"/>
  <c r="W113" i="11"/>
  <c r="Z112" i="11"/>
  <c r="Y112" i="11"/>
  <c r="X112" i="11"/>
  <c r="W112" i="11"/>
  <c r="Z111" i="11"/>
  <c r="AA111" i="11" s="1"/>
  <c r="Y111" i="11"/>
  <c r="X111" i="11"/>
  <c r="W111" i="11"/>
  <c r="Z110" i="11"/>
  <c r="Y110" i="11"/>
  <c r="X110" i="11"/>
  <c r="W110" i="11"/>
  <c r="Z109" i="11"/>
  <c r="Y109" i="11"/>
  <c r="X109" i="11"/>
  <c r="W109" i="11"/>
  <c r="Z108" i="11"/>
  <c r="Y108" i="11"/>
  <c r="X108" i="11"/>
  <c r="W108" i="11"/>
  <c r="Z107" i="11"/>
  <c r="Y107" i="11"/>
  <c r="X107" i="11"/>
  <c r="W107" i="11"/>
  <c r="Z106" i="11"/>
  <c r="Y106" i="11"/>
  <c r="X106" i="11"/>
  <c r="W106" i="11"/>
  <c r="Z105" i="11"/>
  <c r="M105" i="11" s="1"/>
  <c r="Y105" i="11"/>
  <c r="X105" i="11"/>
  <c r="W105" i="11"/>
  <c r="Z104" i="11"/>
  <c r="Y104" i="11"/>
  <c r="X104" i="11"/>
  <c r="W104" i="11"/>
  <c r="Z103" i="11"/>
  <c r="Y103" i="11"/>
  <c r="X103" i="11"/>
  <c r="W103" i="11"/>
  <c r="Z102" i="11"/>
  <c r="AA102" i="11" s="1"/>
  <c r="Y102" i="11"/>
  <c r="X102" i="11"/>
  <c r="W102" i="11"/>
  <c r="Z101" i="11"/>
  <c r="Y101" i="11"/>
  <c r="X101" i="11"/>
  <c r="W101" i="11"/>
  <c r="Z100" i="11"/>
  <c r="Y100" i="11"/>
  <c r="X100" i="11"/>
  <c r="W100" i="11"/>
  <c r="Z99" i="11"/>
  <c r="Y99" i="11"/>
  <c r="X99" i="11"/>
  <c r="W99" i="11"/>
  <c r="Z98" i="11"/>
  <c r="Y98" i="11"/>
  <c r="X98" i="11"/>
  <c r="W98" i="11"/>
  <c r="N98" i="11" s="1"/>
  <c r="M98" i="11"/>
  <c r="Z97" i="11"/>
  <c r="Y97" i="11"/>
  <c r="X97" i="11"/>
  <c r="W97" i="11"/>
  <c r="Z96" i="11"/>
  <c r="Y96" i="11"/>
  <c r="X96" i="11"/>
  <c r="W96" i="11"/>
  <c r="Z95" i="11"/>
  <c r="Y95" i="11"/>
  <c r="X95" i="11"/>
  <c r="W95" i="11"/>
  <c r="Z94" i="11"/>
  <c r="N94" i="11" s="1"/>
  <c r="Y94" i="11"/>
  <c r="X94" i="11"/>
  <c r="W94" i="11"/>
  <c r="Z93" i="11"/>
  <c r="Y93" i="11"/>
  <c r="X93" i="11"/>
  <c r="W93" i="11"/>
  <c r="Z92" i="11"/>
  <c r="Y92" i="11"/>
  <c r="X92" i="11"/>
  <c r="W92" i="11"/>
  <c r="Z91" i="11"/>
  <c r="Y91" i="11"/>
  <c r="X91" i="11"/>
  <c r="W91" i="11"/>
  <c r="Z90" i="11"/>
  <c r="AA90" i="11" s="1"/>
  <c r="Y90" i="11"/>
  <c r="X90" i="11"/>
  <c r="W90" i="11"/>
  <c r="M90" i="11"/>
  <c r="Z89" i="11"/>
  <c r="Y89" i="11"/>
  <c r="X89" i="11"/>
  <c r="W89" i="11"/>
  <c r="Z88" i="11"/>
  <c r="Y88" i="11"/>
  <c r="X88" i="11"/>
  <c r="W88" i="11"/>
  <c r="N88" i="11"/>
  <c r="Z87" i="11"/>
  <c r="Y87" i="11"/>
  <c r="X87" i="11"/>
  <c r="W87" i="11"/>
  <c r="Z86" i="11"/>
  <c r="Y86" i="11"/>
  <c r="X86" i="11"/>
  <c r="W86" i="11"/>
  <c r="Z85" i="11"/>
  <c r="Y85" i="11"/>
  <c r="X85" i="11"/>
  <c r="W85" i="11"/>
  <c r="Z84" i="11"/>
  <c r="Y84" i="11"/>
  <c r="X84" i="11"/>
  <c r="W84" i="11"/>
  <c r="M84" i="11" s="1"/>
  <c r="Z83" i="11"/>
  <c r="Y83" i="11"/>
  <c r="X83" i="11"/>
  <c r="W83" i="11"/>
  <c r="Z82" i="11"/>
  <c r="Y82" i="11"/>
  <c r="X82" i="11"/>
  <c r="W82" i="11"/>
  <c r="Z81" i="11"/>
  <c r="Y81" i="11"/>
  <c r="X81" i="11"/>
  <c r="W81" i="11"/>
  <c r="Z80" i="11"/>
  <c r="Y80" i="11"/>
  <c r="X80" i="11"/>
  <c r="W80" i="11"/>
  <c r="N80" i="11" s="1"/>
  <c r="Z79" i="11"/>
  <c r="Y79" i="11"/>
  <c r="X79" i="11"/>
  <c r="W79" i="11"/>
  <c r="Z78" i="11"/>
  <c r="Y78" i="11"/>
  <c r="X78" i="11"/>
  <c r="W78" i="11"/>
  <c r="Z77" i="11"/>
  <c r="Y77" i="11"/>
  <c r="X77" i="11"/>
  <c r="W77" i="11"/>
  <c r="Z76" i="11"/>
  <c r="Y76" i="11"/>
  <c r="X76" i="11"/>
  <c r="W76" i="11"/>
  <c r="N76" i="11" s="1"/>
  <c r="Z75" i="11"/>
  <c r="Y75" i="11"/>
  <c r="X75" i="11"/>
  <c r="W75" i="11"/>
  <c r="Z74" i="11"/>
  <c r="AA74" i="11" s="1"/>
  <c r="Y74" i="11"/>
  <c r="X74" i="11"/>
  <c r="W74" i="11"/>
  <c r="Z73" i="11"/>
  <c r="Y73" i="11"/>
  <c r="X73" i="11"/>
  <c r="W73" i="11"/>
  <c r="Z72" i="11"/>
  <c r="AA72" i="11" s="1"/>
  <c r="Y72" i="11"/>
  <c r="X72" i="11"/>
  <c r="W72" i="11"/>
  <c r="Z71" i="11"/>
  <c r="Y71" i="11"/>
  <c r="X71" i="11"/>
  <c r="W71" i="11"/>
  <c r="Z70" i="11"/>
  <c r="AA70" i="11" s="1"/>
  <c r="Y70" i="11"/>
  <c r="X70" i="11"/>
  <c r="W70" i="11"/>
  <c r="Z69" i="11"/>
  <c r="Y69" i="11"/>
  <c r="X69" i="11"/>
  <c r="W69" i="11"/>
  <c r="Z68" i="11"/>
  <c r="AA68" i="11" s="1"/>
  <c r="Y68" i="11"/>
  <c r="X68" i="11"/>
  <c r="W68" i="11"/>
  <c r="Z67" i="11"/>
  <c r="Y67" i="11"/>
  <c r="X67" i="11"/>
  <c r="W67" i="11"/>
  <c r="Z66" i="11"/>
  <c r="M66" i="11" s="1"/>
  <c r="Y66" i="11"/>
  <c r="X66" i="11"/>
  <c r="W66" i="11"/>
  <c r="Z65" i="11"/>
  <c r="Y65" i="11"/>
  <c r="X65" i="11"/>
  <c r="W65" i="11"/>
  <c r="M65" i="11" s="1"/>
  <c r="Z64" i="11"/>
  <c r="Y64" i="11"/>
  <c r="X64" i="11"/>
  <c r="W64" i="11"/>
  <c r="Z63" i="11"/>
  <c r="Y63" i="11"/>
  <c r="X63" i="11"/>
  <c r="W63" i="11"/>
  <c r="Z62" i="11"/>
  <c r="M62" i="11" s="1"/>
  <c r="Y62" i="11"/>
  <c r="X62" i="11"/>
  <c r="W62" i="11"/>
  <c r="Z61" i="11"/>
  <c r="Y61" i="11"/>
  <c r="X61" i="11"/>
  <c r="W61" i="11"/>
  <c r="Z60" i="11"/>
  <c r="AA60" i="11" s="1"/>
  <c r="Y60" i="11"/>
  <c r="X60" i="11"/>
  <c r="W60" i="11"/>
  <c r="M60" i="11" s="1"/>
  <c r="Z59" i="11"/>
  <c r="Y59" i="11"/>
  <c r="X59" i="11"/>
  <c r="W59" i="11"/>
  <c r="Z58" i="11"/>
  <c r="M58" i="11" s="1"/>
  <c r="Y58" i="11"/>
  <c r="X58" i="11"/>
  <c r="W58" i="11"/>
  <c r="N58" i="11" s="1"/>
  <c r="Q58" i="11" s="1"/>
  <c r="Z57" i="11"/>
  <c r="Y57" i="11"/>
  <c r="X57" i="11"/>
  <c r="W57" i="11"/>
  <c r="Z56" i="11"/>
  <c r="Y56" i="11"/>
  <c r="X56" i="11"/>
  <c r="W56" i="11"/>
  <c r="Z55" i="11"/>
  <c r="Y55" i="11"/>
  <c r="X55" i="11"/>
  <c r="W55" i="11"/>
  <c r="Z54" i="11"/>
  <c r="Y54" i="11"/>
  <c r="X54" i="11"/>
  <c r="W54" i="11"/>
  <c r="Z53" i="11"/>
  <c r="Y53" i="11"/>
  <c r="X53" i="11"/>
  <c r="W53" i="11"/>
  <c r="Z52" i="11"/>
  <c r="Y52" i="11"/>
  <c r="X52" i="11"/>
  <c r="W52" i="11"/>
  <c r="N52" i="11" s="1"/>
  <c r="Z51" i="11"/>
  <c r="Y51" i="11"/>
  <c r="X51" i="11"/>
  <c r="W51" i="11"/>
  <c r="Z50" i="11"/>
  <c r="Y50" i="11"/>
  <c r="X50" i="11"/>
  <c r="W50" i="11"/>
  <c r="Z49" i="11"/>
  <c r="Y49" i="11"/>
  <c r="X49" i="11"/>
  <c r="W49" i="11"/>
  <c r="Z48" i="11"/>
  <c r="AA48" i="11" s="1"/>
  <c r="Y48" i="11"/>
  <c r="X48" i="11"/>
  <c r="W48" i="11"/>
  <c r="Z47" i="11"/>
  <c r="Y47" i="11"/>
  <c r="X47" i="11"/>
  <c r="W47" i="11"/>
  <c r="Z46" i="11"/>
  <c r="Y46" i="11"/>
  <c r="X46" i="11"/>
  <c r="W46" i="11"/>
  <c r="Z45" i="11"/>
  <c r="Y45" i="11"/>
  <c r="X45" i="11"/>
  <c r="W45" i="11"/>
  <c r="Z44" i="11"/>
  <c r="Y44" i="11"/>
  <c r="X44" i="11"/>
  <c r="W44" i="11"/>
  <c r="Z43" i="11"/>
  <c r="Y43" i="11"/>
  <c r="X43" i="11"/>
  <c r="W43" i="11"/>
  <c r="M43" i="11"/>
  <c r="Z42" i="11"/>
  <c r="Y42" i="11"/>
  <c r="X42" i="11"/>
  <c r="W42" i="11"/>
  <c r="Z41" i="11"/>
  <c r="Y41" i="11"/>
  <c r="X41" i="11"/>
  <c r="W41" i="11"/>
  <c r="Z40" i="11"/>
  <c r="Y40" i="11"/>
  <c r="X40" i="11"/>
  <c r="W40" i="11"/>
  <c r="Z39" i="11"/>
  <c r="Y39" i="11"/>
  <c r="X39" i="11"/>
  <c r="W39" i="11"/>
  <c r="Z38" i="11"/>
  <c r="Y38" i="11"/>
  <c r="X38" i="11"/>
  <c r="W38" i="11"/>
  <c r="Z37" i="11"/>
  <c r="Y37" i="11"/>
  <c r="X37" i="11"/>
  <c r="W37" i="11"/>
  <c r="Z36" i="11"/>
  <c r="Y36" i="11"/>
  <c r="X36" i="11"/>
  <c r="W36" i="11"/>
  <c r="Z35" i="11"/>
  <c r="AA35" i="11" s="1"/>
  <c r="Y35" i="11"/>
  <c r="X35" i="11"/>
  <c r="W35" i="11"/>
  <c r="Z34" i="11"/>
  <c r="Y34" i="11"/>
  <c r="X34" i="11"/>
  <c r="W34" i="11"/>
  <c r="Z33" i="11"/>
  <c r="Y33" i="11"/>
  <c r="X33" i="11"/>
  <c r="W33" i="11"/>
  <c r="N33" i="11" s="1"/>
  <c r="Z32" i="11"/>
  <c r="AA32" i="11" s="1"/>
  <c r="Y32" i="11"/>
  <c r="X32" i="11"/>
  <c r="W32" i="11"/>
  <c r="Z31" i="11"/>
  <c r="Y31" i="11"/>
  <c r="X31" i="11"/>
  <c r="W31" i="11"/>
  <c r="Z30" i="11"/>
  <c r="AA30" i="11" s="1"/>
  <c r="Y30" i="11"/>
  <c r="X30" i="11"/>
  <c r="W30" i="11"/>
  <c r="M30" i="11" s="1"/>
  <c r="Z29" i="11"/>
  <c r="Y29" i="11"/>
  <c r="X29" i="11"/>
  <c r="W29" i="11"/>
  <c r="Z28" i="11"/>
  <c r="AA28" i="11" s="1"/>
  <c r="Y28" i="11"/>
  <c r="X28" i="11"/>
  <c r="W28" i="11"/>
  <c r="Z27" i="11"/>
  <c r="Y27" i="11"/>
  <c r="X27" i="11"/>
  <c r="W27" i="11"/>
  <c r="Z26" i="11"/>
  <c r="Y26" i="11"/>
  <c r="X26" i="11"/>
  <c r="W26" i="11"/>
  <c r="Z25" i="11"/>
  <c r="Y25" i="11"/>
  <c r="X25" i="11"/>
  <c r="W25" i="11"/>
  <c r="Z24" i="11"/>
  <c r="Y24" i="11"/>
  <c r="X24" i="11"/>
  <c r="W24" i="11"/>
  <c r="N24" i="11" s="1"/>
  <c r="Z23" i="11"/>
  <c r="AA23" i="11" s="1"/>
  <c r="Y23" i="11"/>
  <c r="X23" i="11"/>
  <c r="W23" i="11"/>
  <c r="Z22" i="11"/>
  <c r="Y22" i="11"/>
  <c r="X22" i="11"/>
  <c r="W22" i="11"/>
  <c r="Z21" i="11"/>
  <c r="Y21" i="11"/>
  <c r="X21" i="11"/>
  <c r="W21" i="11"/>
  <c r="Z20" i="11"/>
  <c r="Y20" i="11"/>
  <c r="X20" i="11"/>
  <c r="W20" i="11"/>
  <c r="AA19" i="11"/>
  <c r="Z19" i="11"/>
  <c r="Y19" i="11"/>
  <c r="X19" i="11"/>
  <c r="W19" i="11"/>
  <c r="M19" i="11" s="1"/>
  <c r="N19" i="11"/>
  <c r="Z18" i="11"/>
  <c r="AA18" i="11" s="1"/>
  <c r="Y18" i="11"/>
  <c r="X18" i="11"/>
  <c r="W18" i="11"/>
  <c r="Z17" i="11"/>
  <c r="Y17" i="11"/>
  <c r="X17" i="11"/>
  <c r="W17" i="11"/>
  <c r="N17" i="11"/>
  <c r="Z16" i="11"/>
  <c r="Y16" i="11"/>
  <c r="X16" i="11"/>
  <c r="W16" i="11"/>
  <c r="Z15" i="11"/>
  <c r="Y15" i="11"/>
  <c r="X15" i="11"/>
  <c r="W15" i="11"/>
  <c r="Z14" i="11"/>
  <c r="AA14" i="11" s="1"/>
  <c r="Y14" i="11"/>
  <c r="X14" i="11"/>
  <c r="W14" i="11"/>
  <c r="Z13" i="11"/>
  <c r="Y13" i="11"/>
  <c r="X13" i="11"/>
  <c r="W13" i="11"/>
  <c r="N13" i="11" s="1"/>
  <c r="M52" i="11" l="1"/>
  <c r="AA78" i="11"/>
  <c r="N90" i="11"/>
  <c r="AA98" i="11"/>
  <c r="R237" i="11"/>
  <c r="N243" i="11"/>
  <c r="U121" i="11"/>
  <c r="N185" i="11"/>
  <c r="M185" i="11"/>
  <c r="M202" i="11"/>
  <c r="N202" i="11"/>
  <c r="M214" i="11"/>
  <c r="M53" i="11"/>
  <c r="N53" i="11"/>
  <c r="U90" i="11"/>
  <c r="N31" i="11"/>
  <c r="AA40" i="11"/>
  <c r="AA66" i="11"/>
  <c r="M72" i="11"/>
  <c r="M92" i="11"/>
  <c r="N92" i="11"/>
  <c r="S92" i="11" s="1"/>
  <c r="N120" i="11"/>
  <c r="AA162" i="11"/>
  <c r="AA198" i="11"/>
  <c r="N198" i="11"/>
  <c r="M198" i="11"/>
  <c r="N68" i="11"/>
  <c r="N72" i="11"/>
  <c r="N20" i="11"/>
  <c r="M78" i="11"/>
  <c r="N78" i="11"/>
  <c r="T78" i="11" s="1"/>
  <c r="N204" i="11"/>
  <c r="N136" i="11"/>
  <c r="AA136" i="11"/>
  <c r="AA156" i="11"/>
  <c r="N156" i="11"/>
  <c r="M47" i="11"/>
  <c r="N66" i="11"/>
  <c r="AA76" i="11"/>
  <c r="AA84" i="11"/>
  <c r="N84" i="11"/>
  <c r="T84" i="11" s="1"/>
  <c r="N113" i="11"/>
  <c r="AA38" i="11"/>
  <c r="M86" i="11"/>
  <c r="P86" i="11" s="1"/>
  <c r="AA160" i="11"/>
  <c r="AA170" i="11"/>
  <c r="AA173" i="11"/>
  <c r="M257" i="11"/>
  <c r="AA269" i="11"/>
  <c r="M141" i="11"/>
  <c r="AA146" i="11"/>
  <c r="AA197" i="11"/>
  <c r="M204" i="11"/>
  <c r="U204" i="11" s="1"/>
  <c r="M206" i="11"/>
  <c r="N209" i="11"/>
  <c r="S226" i="11"/>
  <c r="AA258" i="11"/>
  <c r="AA27" i="11"/>
  <c r="M46" i="11"/>
  <c r="AA88" i="11"/>
  <c r="M145" i="11"/>
  <c r="M14" i="11"/>
  <c r="M36" i="11"/>
  <c r="AA42" i="11"/>
  <c r="N65" i="11"/>
  <c r="S65" i="11" s="1"/>
  <c r="AA92" i="11"/>
  <c r="AA121" i="11"/>
  <c r="AA123" i="11"/>
  <c r="AA137" i="11"/>
  <c r="N168" i="11"/>
  <c r="AA171" i="11"/>
  <c r="N192" i="11"/>
  <c r="M195" i="11"/>
  <c r="N200" i="11"/>
  <c r="N221" i="11"/>
  <c r="AA223" i="11"/>
  <c r="AA228" i="11"/>
  <c r="N236" i="11"/>
  <c r="AA237" i="11"/>
  <c r="AA240" i="11"/>
  <c r="M265" i="11"/>
  <c r="Q265" i="11" s="1"/>
  <c r="AA274" i="11"/>
  <c r="AE276" i="11"/>
  <c r="N275" i="11"/>
  <c r="M56" i="11"/>
  <c r="AA56" i="11"/>
  <c r="M106" i="11"/>
  <c r="AA106" i="11"/>
  <c r="M116" i="11"/>
  <c r="Q116" i="11" s="1"/>
  <c r="N116" i="11"/>
  <c r="AA192" i="11"/>
  <c r="N208" i="11"/>
  <c r="M208" i="11"/>
  <c r="AA209" i="11"/>
  <c r="P72" i="11"/>
  <c r="M96" i="11"/>
  <c r="N96" i="11"/>
  <c r="P98" i="11"/>
  <c r="S98" i="11"/>
  <c r="U98" i="11"/>
  <c r="T98" i="11"/>
  <c r="M150" i="11"/>
  <c r="N150" i="11"/>
  <c r="R19" i="11"/>
  <c r="U19" i="11"/>
  <c r="T19" i="11"/>
  <c r="P19" i="11"/>
  <c r="S19" i="11"/>
  <c r="O19" i="11"/>
  <c r="M31" i="11"/>
  <c r="N39" i="11"/>
  <c r="Q39" i="11" s="1"/>
  <c r="M39" i="11"/>
  <c r="O43" i="11"/>
  <c r="U66" i="11"/>
  <c r="T66" i="11"/>
  <c r="P66" i="11"/>
  <c r="S66" i="11"/>
  <c r="N70" i="11"/>
  <c r="M70" i="11"/>
  <c r="AA86" i="11"/>
  <c r="AA94" i="11"/>
  <c r="N143" i="11"/>
  <c r="AA191" i="11"/>
  <c r="N191" i="11"/>
  <c r="M191" i="11"/>
  <c r="T196" i="11"/>
  <c r="U196" i="11"/>
  <c r="AA206" i="11"/>
  <c r="N15" i="11"/>
  <c r="AA15" i="11"/>
  <c r="M15" i="11"/>
  <c r="N23" i="11"/>
  <c r="Q23" i="11" s="1"/>
  <c r="N108" i="11"/>
  <c r="M108" i="11"/>
  <c r="N117" i="11"/>
  <c r="AA117" i="11"/>
  <c r="M117" i="11"/>
  <c r="AA219" i="11"/>
  <c r="M219" i="11"/>
  <c r="N169" i="11"/>
  <c r="AA169" i="11"/>
  <c r="M169" i="11"/>
  <c r="AA31" i="11"/>
  <c r="AA63" i="11"/>
  <c r="N63" i="11"/>
  <c r="T72" i="11"/>
  <c r="U72" i="11"/>
  <c r="M80" i="11"/>
  <c r="AA80" i="11"/>
  <c r="N105" i="11"/>
  <c r="S105" i="11" s="1"/>
  <c r="AA105" i="11"/>
  <c r="AA179" i="11"/>
  <c r="N179" i="11"/>
  <c r="M179" i="11"/>
  <c r="M192" i="11"/>
  <c r="O192" i="11" s="1"/>
  <c r="N64" i="11"/>
  <c r="AA64" i="11"/>
  <c r="M64" i="11"/>
  <c r="N27" i="11"/>
  <c r="M35" i="11"/>
  <c r="U47" i="11"/>
  <c r="T58" i="11"/>
  <c r="T92" i="11"/>
  <c r="M94" i="11"/>
  <c r="P234" i="11"/>
  <c r="U234" i="11"/>
  <c r="U60" i="11"/>
  <c r="N184" i="11"/>
  <c r="M184" i="11"/>
  <c r="P184" i="11" s="1"/>
  <c r="N35" i="11"/>
  <c r="AA43" i="11"/>
  <c r="N43" i="11"/>
  <c r="R43" i="11" s="1"/>
  <c r="M49" i="11"/>
  <c r="U58" i="11"/>
  <c r="N82" i="11"/>
  <c r="AA82" i="11"/>
  <c r="M82" i="11"/>
  <c r="R82" i="11" s="1"/>
  <c r="S196" i="11"/>
  <c r="AA115" i="11"/>
  <c r="N115" i="11"/>
  <c r="AA139" i="11"/>
  <c r="M139" i="11"/>
  <c r="Q139" i="11" s="1"/>
  <c r="N44" i="11"/>
  <c r="R44" i="11" s="1"/>
  <c r="M44" i="11"/>
  <c r="N47" i="11"/>
  <c r="S47" i="11" s="1"/>
  <c r="M68" i="11"/>
  <c r="AA108" i="11"/>
  <c r="M135" i="11"/>
  <c r="U135" i="11" s="1"/>
  <c r="N135" i="11"/>
  <c r="AA141" i="11"/>
  <c r="O221" i="11"/>
  <c r="N229" i="11"/>
  <c r="Q229" i="11" s="1"/>
  <c r="M229" i="11"/>
  <c r="AA229" i="11"/>
  <c r="M241" i="11"/>
  <c r="N241" i="11"/>
  <c r="AA109" i="11"/>
  <c r="M109" i="11"/>
  <c r="AA39" i="11"/>
  <c r="AA50" i="11"/>
  <c r="N60" i="11"/>
  <c r="S60" i="11" s="1"/>
  <c r="AA62" i="11"/>
  <c r="S78" i="11"/>
  <c r="AA96" i="11"/>
  <c r="M113" i="11"/>
  <c r="T113" i="11" s="1"/>
  <c r="M114" i="11"/>
  <c r="U114" i="11" s="1"/>
  <c r="M137" i="11"/>
  <c r="N144" i="11"/>
  <c r="AA165" i="11"/>
  <c r="N165" i="11"/>
  <c r="AA168" i="11"/>
  <c r="AA202" i="11"/>
  <c r="N206" i="11"/>
  <c r="S206" i="11" s="1"/>
  <c r="M209" i="11"/>
  <c r="S209" i="11" s="1"/>
  <c r="N210" i="11"/>
  <c r="AA210" i="11"/>
  <c r="M210" i="11"/>
  <c r="AA213" i="11"/>
  <c r="M220" i="11"/>
  <c r="N220" i="11"/>
  <c r="N260" i="11"/>
  <c r="M260" i="11"/>
  <c r="AA260" i="11"/>
  <c r="AA112" i="11"/>
  <c r="M112" i="11"/>
  <c r="AA143" i="11"/>
  <c r="M27" i="11"/>
  <c r="N137" i="11"/>
  <c r="AA145" i="11"/>
  <c r="AA147" i="11"/>
  <c r="AA196" i="11"/>
  <c r="M228" i="11"/>
  <c r="N228" i="11"/>
  <c r="M249" i="11"/>
  <c r="R249" i="11" s="1"/>
  <c r="N249" i="11"/>
  <c r="AA249" i="11"/>
  <c r="M253" i="11"/>
  <c r="N253" i="11"/>
  <c r="U253" i="11" s="1"/>
  <c r="AA150" i="11"/>
  <c r="N261" i="11"/>
  <c r="R261" i="11" s="1"/>
  <c r="AA261" i="11"/>
  <c r="N14" i="11"/>
  <c r="N49" i="11"/>
  <c r="P49" i="11" s="1"/>
  <c r="N62" i="11"/>
  <c r="U62" i="11" s="1"/>
  <c r="M74" i="11"/>
  <c r="N74" i="11"/>
  <c r="T74" i="11" s="1"/>
  <c r="N86" i="11"/>
  <c r="S86" i="11" s="1"/>
  <c r="AA114" i="11"/>
  <c r="M122" i="11"/>
  <c r="AA124" i="11"/>
  <c r="M126" i="11"/>
  <c r="N126" i="11"/>
  <c r="U126" i="11" s="1"/>
  <c r="M23" i="11"/>
  <c r="AA46" i="11"/>
  <c r="AA52" i="11"/>
  <c r="N56" i="11"/>
  <c r="O56" i="11" s="1"/>
  <c r="M76" i="11"/>
  <c r="U78" i="11"/>
  <c r="M88" i="11"/>
  <c r="N119" i="11"/>
  <c r="AA125" i="11"/>
  <c r="AA126" i="11"/>
  <c r="N141" i="11"/>
  <c r="O141" i="11" s="1"/>
  <c r="AA152" i="11"/>
  <c r="M200" i="11"/>
  <c r="T257" i="11"/>
  <c r="M273" i="11"/>
  <c r="N273" i="11"/>
  <c r="N34" i="11"/>
  <c r="N40" i="11"/>
  <c r="N61" i="11"/>
  <c r="N102" i="11"/>
  <c r="AA127" i="11"/>
  <c r="N171" i="11"/>
  <c r="Q171" i="11" s="1"/>
  <c r="M177" i="11"/>
  <c r="S177" i="11" s="1"/>
  <c r="AA185" i="11"/>
  <c r="N188" i="11"/>
  <c r="O188" i="11" s="1"/>
  <c r="N214" i="11"/>
  <c r="AA214" i="11"/>
  <c r="AA222" i="11"/>
  <c r="M222" i="11"/>
  <c r="Q222" i="11" s="1"/>
  <c r="N225" i="11"/>
  <c r="Q225" i="11" s="1"/>
  <c r="M225" i="11"/>
  <c r="AA241" i="11"/>
  <c r="N256" i="11"/>
  <c r="T256" i="11" s="1"/>
  <c r="M256" i="11"/>
  <c r="N106" i="11"/>
  <c r="O106" i="11" s="1"/>
  <c r="AA107" i="11"/>
  <c r="M120" i="11"/>
  <c r="S120" i="11" s="1"/>
  <c r="M123" i="11"/>
  <c r="N129" i="11"/>
  <c r="O129" i="11" s="1"/>
  <c r="AA138" i="11"/>
  <c r="N155" i="11"/>
  <c r="R155" i="11" s="1"/>
  <c r="M168" i="11"/>
  <c r="M175" i="11"/>
  <c r="AA221" i="11"/>
  <c r="AA20" i="11"/>
  <c r="AA22" i="11"/>
  <c r="AA24" i="11"/>
  <c r="AA26" i="11"/>
  <c r="N57" i="11"/>
  <c r="AA100" i="11"/>
  <c r="AA118" i="11"/>
  <c r="M136" i="11"/>
  <c r="T136" i="11" s="1"/>
  <c r="AA140" i="11"/>
  <c r="AA153" i="11"/>
  <c r="M171" i="11"/>
  <c r="AA175" i="11"/>
  <c r="M213" i="11"/>
  <c r="N222" i="11"/>
  <c r="AA231" i="11"/>
  <c r="M231" i="11"/>
  <c r="N240" i="11"/>
  <c r="M240" i="11"/>
  <c r="M245" i="11"/>
  <c r="N245" i="11"/>
  <c r="AA253" i="11"/>
  <c r="M235" i="11"/>
  <c r="AA201" i="11"/>
  <c r="AA205" i="11"/>
  <c r="AA238" i="11"/>
  <c r="N257" i="11"/>
  <c r="N272" i="11"/>
  <c r="Q272" i="11" s="1"/>
  <c r="AA199" i="11"/>
  <c r="AA207" i="11"/>
  <c r="N218" i="11"/>
  <c r="Q218" i="11" s="1"/>
  <c r="AA236" i="11"/>
  <c r="M261" i="11"/>
  <c r="M269" i="11"/>
  <c r="P269" i="11" s="1"/>
  <c r="AA29" i="11"/>
  <c r="M29" i="11"/>
  <c r="AA36" i="11"/>
  <c r="O52" i="11"/>
  <c r="R52" i="11"/>
  <c r="T52" i="11"/>
  <c r="S52" i="11"/>
  <c r="Q52" i="11"/>
  <c r="P52" i="11"/>
  <c r="U52" i="11"/>
  <c r="N89" i="11"/>
  <c r="M89" i="11"/>
  <c r="P14" i="11"/>
  <c r="S14" i="11"/>
  <c r="N16" i="11"/>
  <c r="M16" i="11"/>
  <c r="M22" i="11"/>
  <c r="M131" i="11"/>
  <c r="N131" i="11"/>
  <c r="AA131" i="11"/>
  <c r="M161" i="11"/>
  <c r="N161" i="11"/>
  <c r="AA161" i="11"/>
  <c r="M40" i="11"/>
  <c r="N99" i="11"/>
  <c r="M99" i="11"/>
  <c r="AA16" i="11"/>
  <c r="M20" i="11"/>
  <c r="N22" i="11"/>
  <c r="N29" i="11"/>
  <c r="N32" i="11"/>
  <c r="M32" i="11"/>
  <c r="AA34" i="11"/>
  <c r="AA37" i="11"/>
  <c r="M37" i="11"/>
  <c r="N37" i="11"/>
  <c r="N75" i="11"/>
  <c r="M75" i="11"/>
  <c r="N183" i="11"/>
  <c r="M183" i="11"/>
  <c r="AA33" i="11"/>
  <c r="M33" i="11"/>
  <c r="T44" i="11"/>
  <c r="S44" i="11"/>
  <c r="O44" i="11"/>
  <c r="Q44" i="11"/>
  <c r="P44" i="11"/>
  <c r="M26" i="11"/>
  <c r="AA41" i="11"/>
  <c r="M41" i="11"/>
  <c r="N41" i="11"/>
  <c r="U123" i="11"/>
  <c r="Q123" i="11"/>
  <c r="M163" i="11"/>
  <c r="N163" i="11"/>
  <c r="O165" i="11"/>
  <c r="M193" i="11"/>
  <c r="N193" i="11"/>
  <c r="AA25" i="11"/>
  <c r="M25" i="11"/>
  <c r="N25" i="11"/>
  <c r="AA45" i="11"/>
  <c r="M45" i="11"/>
  <c r="N45" i="11"/>
  <c r="AA55" i="11"/>
  <c r="N55" i="11"/>
  <c r="M59" i="11"/>
  <c r="N59" i="11"/>
  <c r="N67" i="11"/>
  <c r="M67" i="11"/>
  <c r="AA110" i="11"/>
  <c r="M110" i="11"/>
  <c r="S121" i="11"/>
  <c r="P121" i="11"/>
  <c r="O121" i="11"/>
  <c r="O123" i="11"/>
  <c r="U143" i="11"/>
  <c r="S143" i="11"/>
  <c r="P143" i="11"/>
  <c r="M187" i="11"/>
  <c r="N187" i="11"/>
  <c r="W277" i="11"/>
  <c r="AA13" i="11"/>
  <c r="M13" i="11"/>
  <c r="M18" i="11"/>
  <c r="AA21" i="11"/>
  <c r="M21" i="11"/>
  <c r="N21" i="11"/>
  <c r="S49" i="11"/>
  <c r="S53" i="11"/>
  <c r="O53" i="11"/>
  <c r="Q53" i="11"/>
  <c r="U53" i="11"/>
  <c r="T53" i="11"/>
  <c r="R53" i="11"/>
  <c r="P53" i="11"/>
  <c r="T126" i="11"/>
  <c r="AA17" i="11"/>
  <c r="M17" i="11"/>
  <c r="M24" i="11"/>
  <c r="N83" i="11"/>
  <c r="M83" i="11"/>
  <c r="Q114" i="11"/>
  <c r="S114" i="11"/>
  <c r="R114" i="11"/>
  <c r="N122" i="11"/>
  <c r="O122" i="11" s="1"/>
  <c r="AA122" i="11"/>
  <c r="Y277" i="11"/>
  <c r="T14" i="11"/>
  <c r="M38" i="11"/>
  <c r="N18" i="11"/>
  <c r="N28" i="11"/>
  <c r="M28" i="11"/>
  <c r="M34" i="11"/>
  <c r="N38" i="11"/>
  <c r="M42" i="11"/>
  <c r="N73" i="11"/>
  <c r="M73" i="11"/>
  <c r="N91" i="11"/>
  <c r="M91" i="11"/>
  <c r="AA104" i="11"/>
  <c r="N104" i="11"/>
  <c r="O113" i="11"/>
  <c r="U129" i="11"/>
  <c r="P129" i="11"/>
  <c r="M130" i="11"/>
  <c r="N130" i="11"/>
  <c r="M54" i="11"/>
  <c r="N54" i="11"/>
  <c r="P120" i="11"/>
  <c r="S145" i="11"/>
  <c r="P145" i="11"/>
  <c r="M178" i="11"/>
  <c r="N178" i="11"/>
  <c r="AA178" i="11"/>
  <c r="AA215" i="11"/>
  <c r="M215" i="11"/>
  <c r="N215" i="11"/>
  <c r="M255" i="11"/>
  <c r="AA255" i="11"/>
  <c r="N255" i="11"/>
  <c r="R15" i="11"/>
  <c r="Q15" i="11"/>
  <c r="N30" i="11"/>
  <c r="P30" i="11" s="1"/>
  <c r="AA44" i="11"/>
  <c r="M51" i="11"/>
  <c r="N51" i="11"/>
  <c r="AA54" i="11"/>
  <c r="M57" i="11"/>
  <c r="AA59" i="11"/>
  <c r="M148" i="11"/>
  <c r="N148" i="11"/>
  <c r="AA149" i="11"/>
  <c r="N149" i="11"/>
  <c r="U191" i="11"/>
  <c r="AA101" i="11"/>
  <c r="N101" i="11"/>
  <c r="M111" i="11"/>
  <c r="N111" i="11"/>
  <c r="T152" i="11"/>
  <c r="R152" i="11"/>
  <c r="M159" i="11"/>
  <c r="N159" i="11"/>
  <c r="AA159" i="11"/>
  <c r="M176" i="11"/>
  <c r="N176" i="11"/>
  <c r="AA180" i="11"/>
  <c r="N180" i="11"/>
  <c r="M182" i="11"/>
  <c r="AA182" i="11"/>
  <c r="N182" i="11"/>
  <c r="AA194" i="11"/>
  <c r="M194" i="11"/>
  <c r="AA195" i="11"/>
  <c r="N195" i="11"/>
  <c r="T195" i="11" s="1"/>
  <c r="AA216" i="11"/>
  <c r="N216" i="11"/>
  <c r="N217" i="11"/>
  <c r="AA217" i="11"/>
  <c r="T221" i="11"/>
  <c r="R221" i="11"/>
  <c r="U221" i="11"/>
  <c r="X277" i="11"/>
  <c r="O15" i="11"/>
  <c r="N26" i="11"/>
  <c r="N42" i="11"/>
  <c r="AA167" i="11"/>
  <c r="M167" i="11"/>
  <c r="N167" i="11"/>
  <c r="N36" i="11"/>
  <c r="T36" i="11" s="1"/>
  <c r="P60" i="11"/>
  <c r="R68" i="11"/>
  <c r="Q68" i="11"/>
  <c r="S68" i="11"/>
  <c r="U76" i="11"/>
  <c r="O84" i="11"/>
  <c r="R84" i="11"/>
  <c r="Q84" i="11"/>
  <c r="S84" i="11"/>
  <c r="P84" i="11"/>
  <c r="U84" i="11"/>
  <c r="O90" i="11"/>
  <c r="R90" i="11"/>
  <c r="Q90" i="11"/>
  <c r="T90" i="11"/>
  <c r="S90" i="11"/>
  <c r="P90" i="11"/>
  <c r="O92" i="11"/>
  <c r="R92" i="11"/>
  <c r="Q92" i="11"/>
  <c r="U92" i="11"/>
  <c r="P92" i="11"/>
  <c r="M100" i="11"/>
  <c r="M103" i="11"/>
  <c r="AA103" i="11"/>
  <c r="N103" i="11"/>
  <c r="AA128" i="11"/>
  <c r="N128" i="11"/>
  <c r="AA148" i="11"/>
  <c r="N174" i="11"/>
  <c r="AA174" i="11"/>
  <c r="T179" i="11"/>
  <c r="P179" i="11"/>
  <c r="O179" i="11"/>
  <c r="S189" i="11"/>
  <c r="O189" i="11"/>
  <c r="U189" i="11"/>
  <c r="P189" i="11"/>
  <c r="Q189" i="11"/>
  <c r="R189" i="11"/>
  <c r="T189" i="11"/>
  <c r="O64" i="11"/>
  <c r="T64" i="11"/>
  <c r="N69" i="11"/>
  <c r="M69" i="11"/>
  <c r="R70" i="11"/>
  <c r="N85" i="11"/>
  <c r="M85" i="11"/>
  <c r="O86" i="11"/>
  <c r="R86" i="11"/>
  <c r="Q86" i="11"/>
  <c r="N100" i="11"/>
  <c r="P105" i="11"/>
  <c r="O105" i="11"/>
  <c r="M125" i="11"/>
  <c r="M128" i="11"/>
  <c r="M134" i="11"/>
  <c r="N134" i="11"/>
  <c r="AA134" i="11"/>
  <c r="S185" i="11"/>
  <c r="O185" i="11"/>
  <c r="U185" i="11"/>
  <c r="R185" i="11"/>
  <c r="T185" i="11"/>
  <c r="Q185" i="11"/>
  <c r="P185" i="11"/>
  <c r="T223" i="11"/>
  <c r="Q19" i="11"/>
  <c r="Q27" i="11"/>
  <c r="Q35" i="11"/>
  <c r="Q43" i="11"/>
  <c r="AA47" i="11"/>
  <c r="AA49" i="11"/>
  <c r="T62" i="11"/>
  <c r="M63" i="11"/>
  <c r="N79" i="11"/>
  <c r="M79" i="11"/>
  <c r="N95" i="11"/>
  <c r="M95" i="11"/>
  <c r="O96" i="11"/>
  <c r="R105" i="11"/>
  <c r="N107" i="11"/>
  <c r="N109" i="11"/>
  <c r="T109" i="11" s="1"/>
  <c r="N125" i="11"/>
  <c r="AA132" i="11"/>
  <c r="N132" i="11"/>
  <c r="M144" i="11"/>
  <c r="AA144" i="11"/>
  <c r="M170" i="11"/>
  <c r="N170" i="11"/>
  <c r="U171" i="11"/>
  <c r="N172" i="11"/>
  <c r="AA172" i="11"/>
  <c r="M224" i="11"/>
  <c r="AA224" i="11"/>
  <c r="N224" i="11"/>
  <c r="R226" i="11"/>
  <c r="U226" i="11"/>
  <c r="Q226" i="11"/>
  <c r="O226" i="11"/>
  <c r="T226" i="11"/>
  <c r="P226" i="11"/>
  <c r="AA230" i="11"/>
  <c r="M230" i="11"/>
  <c r="N46" i="11"/>
  <c r="R56" i="11"/>
  <c r="T56" i="11"/>
  <c r="O58" i="11"/>
  <c r="P58" i="11"/>
  <c r="N77" i="11"/>
  <c r="M77" i="11"/>
  <c r="O78" i="11"/>
  <c r="R78" i="11"/>
  <c r="Q78" i="11"/>
  <c r="T86" i="11"/>
  <c r="N93" i="11"/>
  <c r="M93" i="11"/>
  <c r="O94" i="11"/>
  <c r="Q94" i="11"/>
  <c r="M101" i="11"/>
  <c r="P108" i="11"/>
  <c r="AA113" i="11"/>
  <c r="P124" i="11"/>
  <c r="T124" i="11"/>
  <c r="Q124" i="11"/>
  <c r="U124" i="11"/>
  <c r="M147" i="11"/>
  <c r="M158" i="11"/>
  <c r="N158" i="11"/>
  <c r="AA239" i="11"/>
  <c r="N239" i="11"/>
  <c r="M239" i="11"/>
  <c r="R47" i="11"/>
  <c r="T47" i="11"/>
  <c r="N48" i="11"/>
  <c r="N50" i="11"/>
  <c r="M55" i="11"/>
  <c r="R58" i="11"/>
  <c r="AA58" i="11"/>
  <c r="M61" i="11"/>
  <c r="N71" i="11"/>
  <c r="M71" i="11"/>
  <c r="O72" i="11"/>
  <c r="R72" i="11"/>
  <c r="Q72" i="11"/>
  <c r="U86" i="11"/>
  <c r="N87" i="11"/>
  <c r="M87" i="11"/>
  <c r="O88" i="11"/>
  <c r="R88" i="11"/>
  <c r="Q88" i="11"/>
  <c r="P106" i="11"/>
  <c r="AA116" i="11"/>
  <c r="M118" i="11"/>
  <c r="O124" i="11"/>
  <c r="N140" i="11"/>
  <c r="M142" i="11"/>
  <c r="N142" i="11"/>
  <c r="M146" i="11"/>
  <c r="N146" i="11"/>
  <c r="M157" i="11"/>
  <c r="AA157" i="11"/>
  <c r="AA163" i="11"/>
  <c r="M164" i="11"/>
  <c r="N164" i="11"/>
  <c r="O175" i="11"/>
  <c r="R175" i="11"/>
  <c r="S175" i="11"/>
  <c r="P175" i="11"/>
  <c r="U177" i="11"/>
  <c r="AA187" i="11"/>
  <c r="AA203" i="11"/>
  <c r="M203" i="11"/>
  <c r="AA212" i="11"/>
  <c r="N212" i="11"/>
  <c r="M212" i="11"/>
  <c r="U214" i="11"/>
  <c r="R214" i="11"/>
  <c r="O214" i="11"/>
  <c r="P214" i="11"/>
  <c r="M48" i="11"/>
  <c r="M50" i="11"/>
  <c r="AA51" i="11"/>
  <c r="S58" i="11"/>
  <c r="O60" i="11"/>
  <c r="R60" i="11"/>
  <c r="O62" i="11"/>
  <c r="P62" i="11"/>
  <c r="O66" i="11"/>
  <c r="R66" i="11"/>
  <c r="Q66" i="11"/>
  <c r="P78" i="11"/>
  <c r="U80" i="11"/>
  <c r="N81" i="11"/>
  <c r="M81" i="11"/>
  <c r="P94" i="11"/>
  <c r="U96" i="11"/>
  <c r="N97" i="11"/>
  <c r="M97" i="11"/>
  <c r="O98" i="11"/>
  <c r="R98" i="11"/>
  <c r="Q98" i="11"/>
  <c r="R106" i="11"/>
  <c r="R108" i="11"/>
  <c r="N112" i="11"/>
  <c r="R112" i="11" s="1"/>
  <c r="R124" i="11"/>
  <c r="AA130" i="11"/>
  <c r="M133" i="11"/>
  <c r="N133" i="11"/>
  <c r="P136" i="11"/>
  <c r="U136" i="11"/>
  <c r="O136" i="11"/>
  <c r="Q136" i="11"/>
  <c r="S136" i="11"/>
  <c r="R136" i="11"/>
  <c r="M151" i="11"/>
  <c r="N151" i="11"/>
  <c r="U175" i="11"/>
  <c r="AA176" i="11"/>
  <c r="AA177" i="11"/>
  <c r="M181" i="11"/>
  <c r="N181" i="11"/>
  <c r="T184" i="11"/>
  <c r="P209" i="11"/>
  <c r="Q209" i="11"/>
  <c r="T209" i="11"/>
  <c r="O209" i="11"/>
  <c r="R209" i="11"/>
  <c r="U209" i="11"/>
  <c r="M267" i="11"/>
  <c r="AA267" i="11"/>
  <c r="N267" i="11"/>
  <c r="AA53" i="11"/>
  <c r="AA57" i="11"/>
  <c r="AA61" i="11"/>
  <c r="AA65" i="11"/>
  <c r="AA67" i="11"/>
  <c r="AA69" i="11"/>
  <c r="AA71" i="11"/>
  <c r="AA73" i="11"/>
  <c r="AA75" i="11"/>
  <c r="AA77" i="11"/>
  <c r="AA79" i="11"/>
  <c r="AA81" i="11"/>
  <c r="AA83" i="11"/>
  <c r="AA85" i="11"/>
  <c r="AA87" i="11"/>
  <c r="AA89" i="11"/>
  <c r="AA91" i="11"/>
  <c r="AA93" i="11"/>
  <c r="AA95" i="11"/>
  <c r="AA97" i="11"/>
  <c r="AA99" i="11"/>
  <c r="M107" i="11"/>
  <c r="N110" i="11"/>
  <c r="P114" i="11"/>
  <c r="O114" i="11"/>
  <c r="T114" i="11"/>
  <c r="T121" i="11"/>
  <c r="Q121" i="11"/>
  <c r="R121" i="11"/>
  <c r="T123" i="11"/>
  <c r="P123" i="11"/>
  <c r="S123" i="11"/>
  <c r="M149" i="11"/>
  <c r="M166" i="11"/>
  <c r="AA166" i="11"/>
  <c r="N166" i="11"/>
  <c r="M173" i="11"/>
  <c r="N173" i="11"/>
  <c r="R204" i="11"/>
  <c r="P204" i="11"/>
  <c r="O204" i="11"/>
  <c r="S204" i="11"/>
  <c r="T204" i="11"/>
  <c r="Q204" i="11"/>
  <c r="N246" i="11"/>
  <c r="M246" i="11"/>
  <c r="AA246" i="11"/>
  <c r="M104" i="11"/>
  <c r="M119" i="11"/>
  <c r="R123" i="11"/>
  <c r="M127" i="11"/>
  <c r="T143" i="11"/>
  <c r="Q143" i="11"/>
  <c r="O143" i="11"/>
  <c r="R143" i="11"/>
  <c r="M154" i="11"/>
  <c r="N154" i="11"/>
  <c r="AA158" i="11"/>
  <c r="R202" i="11"/>
  <c r="P202" i="11"/>
  <c r="O202" i="11"/>
  <c r="U202" i="11"/>
  <c r="Q202" i="11"/>
  <c r="S202" i="11"/>
  <c r="T202" i="11"/>
  <c r="N250" i="11"/>
  <c r="M250" i="11"/>
  <c r="N266" i="11"/>
  <c r="M266" i="11"/>
  <c r="M271" i="11"/>
  <c r="AA271" i="11"/>
  <c r="N271" i="11"/>
  <c r="M102" i="11"/>
  <c r="M115" i="11"/>
  <c r="M132" i="11"/>
  <c r="N139" i="11"/>
  <c r="T145" i="11"/>
  <c r="Q145" i="11"/>
  <c r="U145" i="11"/>
  <c r="O145" i="11"/>
  <c r="R145" i="11"/>
  <c r="P152" i="11"/>
  <c r="U152" i="11"/>
  <c r="O152" i="11"/>
  <c r="Q152" i="11"/>
  <c r="O153" i="11"/>
  <c r="T165" i="11"/>
  <c r="Q165" i="11"/>
  <c r="M190" i="11"/>
  <c r="AA190" i="11"/>
  <c r="N190" i="11"/>
  <c r="N205" i="11"/>
  <c r="O257" i="11"/>
  <c r="Q257" i="11"/>
  <c r="Q260" i="11"/>
  <c r="T260" i="11"/>
  <c r="O260" i="11"/>
  <c r="S260" i="11"/>
  <c r="R260" i="11"/>
  <c r="U260" i="11"/>
  <c r="P260" i="11"/>
  <c r="N264" i="11"/>
  <c r="AA264" i="11"/>
  <c r="M264" i="11"/>
  <c r="T105" i="11"/>
  <c r="Q105" i="11"/>
  <c r="S117" i="11"/>
  <c r="AA129" i="11"/>
  <c r="M138" i="11"/>
  <c r="N138" i="11"/>
  <c r="S152" i="11"/>
  <c r="N153" i="11"/>
  <c r="Q153" i="11" s="1"/>
  <c r="AA154" i="11"/>
  <c r="M160" i="11"/>
  <c r="N160" i="11"/>
  <c r="R206" i="11"/>
  <c r="P206" i="11"/>
  <c r="O206" i="11"/>
  <c r="U206" i="11"/>
  <c r="Q206" i="11"/>
  <c r="T206" i="11"/>
  <c r="U222" i="11"/>
  <c r="M232" i="11"/>
  <c r="AA232" i="11"/>
  <c r="N232" i="11"/>
  <c r="N262" i="11"/>
  <c r="M262" i="11"/>
  <c r="AA262" i="11"/>
  <c r="AA133" i="11"/>
  <c r="M162" i="11"/>
  <c r="P168" i="11"/>
  <c r="U168" i="11"/>
  <c r="O168" i="11"/>
  <c r="Q168" i="11"/>
  <c r="M180" i="11"/>
  <c r="P196" i="11"/>
  <c r="O196" i="11"/>
  <c r="Q196" i="11"/>
  <c r="R196" i="11"/>
  <c r="T218" i="11"/>
  <c r="U218" i="11"/>
  <c r="S218" i="11"/>
  <c r="O218" i="11"/>
  <c r="P150" i="11"/>
  <c r="AA164" i="11"/>
  <c r="T168" i="11"/>
  <c r="T175" i="11"/>
  <c r="Q175" i="11"/>
  <c r="M186" i="11"/>
  <c r="AA186" i="11"/>
  <c r="R198" i="11"/>
  <c r="P198" i="11"/>
  <c r="O198" i="11"/>
  <c r="U198" i="11"/>
  <c r="Q198" i="11"/>
  <c r="S198" i="11"/>
  <c r="T208" i="11"/>
  <c r="R208" i="11"/>
  <c r="P208" i="11"/>
  <c r="O208" i="11"/>
  <c r="N227" i="11"/>
  <c r="M227" i="11"/>
  <c r="T236" i="11"/>
  <c r="Q236" i="11"/>
  <c r="O236" i="11"/>
  <c r="S236" i="11"/>
  <c r="P236" i="11"/>
  <c r="R236" i="11"/>
  <c r="U236" i="11"/>
  <c r="M251" i="11"/>
  <c r="AA251" i="11"/>
  <c r="N251" i="11"/>
  <c r="AA266" i="11"/>
  <c r="M174" i="11"/>
  <c r="AA193" i="11"/>
  <c r="N197" i="11"/>
  <c r="O197" i="11" s="1"/>
  <c r="AA211" i="11"/>
  <c r="M211" i="11"/>
  <c r="N248" i="11"/>
  <c r="AA248" i="11"/>
  <c r="M248" i="11"/>
  <c r="M140" i="11"/>
  <c r="M156" i="11"/>
  <c r="M172" i="11"/>
  <c r="AA183" i="11"/>
  <c r="AA189" i="11"/>
  <c r="N201" i="11"/>
  <c r="T201" i="11" s="1"/>
  <c r="M216" i="11"/>
  <c r="AA250" i="11"/>
  <c r="Q213" i="11"/>
  <c r="T234" i="11"/>
  <c r="R234" i="11"/>
  <c r="Q234" i="11"/>
  <c r="O234" i="11"/>
  <c r="P237" i="11"/>
  <c r="U237" i="11"/>
  <c r="O237" i="11"/>
  <c r="Q237" i="11"/>
  <c r="T237" i="11"/>
  <c r="N254" i="11"/>
  <c r="M254" i="11"/>
  <c r="N270" i="11"/>
  <c r="M270" i="11"/>
  <c r="N199" i="11"/>
  <c r="N203" i="11"/>
  <c r="N207" i="11"/>
  <c r="AA208" i="11"/>
  <c r="M217" i="11"/>
  <c r="S234" i="11"/>
  <c r="S237" i="11"/>
  <c r="AA254" i="11"/>
  <c r="AA270" i="11"/>
  <c r="AA227" i="11"/>
  <c r="M243" i="11"/>
  <c r="AA243" i="11"/>
  <c r="N244" i="11"/>
  <c r="AA244" i="11"/>
  <c r="M244" i="11"/>
  <c r="T220" i="11"/>
  <c r="S221" i="11"/>
  <c r="Q221" i="11"/>
  <c r="N223" i="11"/>
  <c r="Q223" i="11" s="1"/>
  <c r="R228" i="11"/>
  <c r="P228" i="11"/>
  <c r="T228" i="11"/>
  <c r="N231" i="11"/>
  <c r="N235" i="11"/>
  <c r="S235" i="11" s="1"/>
  <c r="O265" i="11"/>
  <c r="T265" i="11"/>
  <c r="N219" i="11"/>
  <c r="O219" i="11" s="1"/>
  <c r="P221" i="11"/>
  <c r="N252" i="11"/>
  <c r="AA252" i="11"/>
  <c r="M252" i="11"/>
  <c r="N268" i="11"/>
  <c r="AA268" i="11"/>
  <c r="M268" i="11"/>
  <c r="O273" i="11"/>
  <c r="Q233" i="11"/>
  <c r="AA234" i="11"/>
  <c r="M238" i="11"/>
  <c r="M259" i="11"/>
  <c r="AA259" i="11"/>
  <c r="M275" i="11"/>
  <c r="AA275" i="11"/>
  <c r="N238" i="11"/>
  <c r="N242" i="11"/>
  <c r="M242" i="11"/>
  <c r="M247" i="11"/>
  <c r="AA247" i="11"/>
  <c r="M263" i="11"/>
  <c r="AA263" i="11"/>
  <c r="N233" i="11"/>
  <c r="N258" i="11"/>
  <c r="M258" i="11"/>
  <c r="N274" i="11"/>
  <c r="M274" i="11"/>
  <c r="R241" i="11"/>
  <c r="U245" i="11"/>
  <c r="P245" i="11"/>
  <c r="U257" i="11"/>
  <c r="R257" i="11"/>
  <c r="P257" i="11"/>
  <c r="P261" i="11"/>
  <c r="U265" i="11"/>
  <c r="R265" i="11"/>
  <c r="P265" i="11"/>
  <c r="R273" i="11"/>
  <c r="S245" i="11"/>
  <c r="S257" i="11"/>
  <c r="S265" i="11"/>
  <c r="S273" i="11"/>
  <c r="F270" i="10"/>
  <c r="E270" i="10"/>
  <c r="I268" i="10"/>
  <c r="I267" i="10"/>
  <c r="I266" i="10"/>
  <c r="I265" i="10"/>
  <c r="I264" i="10"/>
  <c r="I263" i="10"/>
  <c r="I262" i="10"/>
  <c r="I261" i="10"/>
  <c r="I260" i="10"/>
  <c r="I259" i="10"/>
  <c r="I258" i="10"/>
  <c r="I257" i="10"/>
  <c r="I256" i="10"/>
  <c r="I255" i="10"/>
  <c r="I254" i="10"/>
  <c r="I253" i="10"/>
  <c r="I252" i="10"/>
  <c r="I251" i="10"/>
  <c r="I250" i="10"/>
  <c r="I249" i="10"/>
  <c r="I248" i="10"/>
  <c r="I247" i="10"/>
  <c r="I246" i="10"/>
  <c r="I245" i="10"/>
  <c r="I244" i="10"/>
  <c r="I243" i="10"/>
  <c r="I242" i="10"/>
  <c r="I241" i="10"/>
  <c r="I240" i="10"/>
  <c r="I239" i="10"/>
  <c r="I238" i="10"/>
  <c r="I237" i="10"/>
  <c r="I236" i="10"/>
  <c r="I235" i="10"/>
  <c r="I234" i="10"/>
  <c r="I233" i="10"/>
  <c r="I232" i="10"/>
  <c r="I231" i="10"/>
  <c r="I230" i="10"/>
  <c r="I229" i="10"/>
  <c r="I228" i="10"/>
  <c r="I227" i="10"/>
  <c r="I226" i="10"/>
  <c r="I225" i="10"/>
  <c r="I224" i="10"/>
  <c r="I223" i="10"/>
  <c r="I222" i="10"/>
  <c r="I221" i="10"/>
  <c r="I220" i="10"/>
  <c r="I219" i="10"/>
  <c r="I218" i="10"/>
  <c r="I217" i="10"/>
  <c r="I216" i="10"/>
  <c r="I215" i="10"/>
  <c r="I214" i="10"/>
  <c r="I213" i="10"/>
  <c r="I212" i="10"/>
  <c r="I211" i="10"/>
  <c r="I210" i="10"/>
  <c r="I209" i="10"/>
  <c r="I208" i="10"/>
  <c r="I207" i="10"/>
  <c r="I206" i="10"/>
  <c r="I205" i="10"/>
  <c r="I204" i="10"/>
  <c r="I203" i="10"/>
  <c r="I202" i="10"/>
  <c r="I201" i="10"/>
  <c r="I200" i="10"/>
  <c r="I199" i="10"/>
  <c r="I198" i="10"/>
  <c r="I197" i="10"/>
  <c r="I196" i="10"/>
  <c r="I195" i="10"/>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H6" i="10"/>
  <c r="I6" i="10" s="1"/>
  <c r="T65" i="11" l="1"/>
  <c r="I270" i="10"/>
  <c r="U261" i="11"/>
  <c r="R272" i="11"/>
  <c r="T222" i="11"/>
  <c r="R222" i="11"/>
  <c r="V222" i="11" s="1"/>
  <c r="AC222" i="11" s="1"/>
  <c r="Q141" i="11"/>
  <c r="Q177" i="11"/>
  <c r="U223" i="11"/>
  <c r="R74" i="11"/>
  <c r="P113" i="11"/>
  <c r="O126" i="11"/>
  <c r="V126" i="11" s="1"/>
  <c r="AC126" i="11" s="1"/>
  <c r="P65" i="11"/>
  <c r="O261" i="11"/>
  <c r="Q245" i="11"/>
  <c r="Q273" i="11"/>
  <c r="R62" i="11"/>
  <c r="Q126" i="11"/>
  <c r="R191" i="11"/>
  <c r="T43" i="11"/>
  <c r="R65" i="11"/>
  <c r="S272" i="11"/>
  <c r="V237" i="11"/>
  <c r="AC237" i="11" s="1"/>
  <c r="P201" i="11"/>
  <c r="P222" i="11"/>
  <c r="U219" i="11"/>
  <c r="O135" i="11"/>
  <c r="V136" i="11"/>
  <c r="AC136" i="11" s="1"/>
  <c r="T177" i="11"/>
  <c r="O116" i="11"/>
  <c r="R223" i="11"/>
  <c r="T261" i="11"/>
  <c r="P177" i="11"/>
  <c r="R113" i="11"/>
  <c r="P126" i="11"/>
  <c r="R139" i="11"/>
  <c r="U65" i="11"/>
  <c r="O177" i="11"/>
  <c r="U210" i="11"/>
  <c r="V19" i="11"/>
  <c r="AC19" i="11" s="1"/>
  <c r="S222" i="11"/>
  <c r="S106" i="11"/>
  <c r="Q261" i="11"/>
  <c r="U113" i="11"/>
  <c r="Q65" i="11"/>
  <c r="U43" i="11"/>
  <c r="T198" i="11"/>
  <c r="V198" i="11" s="1"/>
  <c r="AC198" i="11" s="1"/>
  <c r="O249" i="11"/>
  <c r="O272" i="11"/>
  <c r="T272" i="11"/>
  <c r="O222" i="11"/>
  <c r="R177" i="11"/>
  <c r="Q106" i="11"/>
  <c r="P155" i="11"/>
  <c r="V86" i="11"/>
  <c r="AC86" i="11" s="1"/>
  <c r="Q129" i="11"/>
  <c r="Q113" i="11"/>
  <c r="R126" i="11"/>
  <c r="O65" i="11"/>
  <c r="P240" i="11"/>
  <c r="Q200" i="11"/>
  <c r="Q14" i="11"/>
  <c r="O137" i="11"/>
  <c r="S241" i="11"/>
  <c r="U105" i="11"/>
  <c r="V105" i="11" s="1"/>
  <c r="AC105" i="11" s="1"/>
  <c r="P47" i="11"/>
  <c r="T169" i="11"/>
  <c r="T108" i="11"/>
  <c r="P43" i="11"/>
  <c r="S72" i="11"/>
  <c r="V72" i="11" s="1"/>
  <c r="AC72" i="11" s="1"/>
  <c r="S249" i="11"/>
  <c r="P46" i="11"/>
  <c r="S223" i="11"/>
  <c r="O155" i="11"/>
  <c r="P223" i="11"/>
  <c r="V84" i="11"/>
  <c r="AC84" i="11" s="1"/>
  <c r="S113" i="11"/>
  <c r="V113" i="11" s="1"/>
  <c r="AC113" i="11" s="1"/>
  <c r="R141" i="11"/>
  <c r="R135" i="11"/>
  <c r="P116" i="11"/>
  <c r="Q256" i="11"/>
  <c r="S207" i="11"/>
  <c r="T207" i="11"/>
  <c r="T235" i="11"/>
  <c r="V196" i="11"/>
  <c r="AC196" i="11" s="1"/>
  <c r="Q240" i="11"/>
  <c r="Q109" i="11"/>
  <c r="S109" i="11"/>
  <c r="P109" i="11"/>
  <c r="O109" i="11"/>
  <c r="U14" i="11"/>
  <c r="U256" i="11"/>
  <c r="R256" i="11"/>
  <c r="S256" i="11"/>
  <c r="T214" i="11"/>
  <c r="S214" i="11"/>
  <c r="Q214" i="11"/>
  <c r="V214" i="11" s="1"/>
  <c r="AC214" i="11" s="1"/>
  <c r="S64" i="11"/>
  <c r="U64" i="11"/>
  <c r="P80" i="11"/>
  <c r="S80" i="11"/>
  <c r="T80" i="11"/>
  <c r="R80" i="11"/>
  <c r="Q80" i="11"/>
  <c r="O80" i="11"/>
  <c r="T213" i="11"/>
  <c r="U213" i="11"/>
  <c r="R213" i="11"/>
  <c r="S213" i="11"/>
  <c r="P213" i="11"/>
  <c r="T155" i="11"/>
  <c r="Q155" i="11"/>
  <c r="V155" i="11" s="1"/>
  <c r="AC155" i="11" s="1"/>
  <c r="S155" i="11"/>
  <c r="T188" i="11"/>
  <c r="R188" i="11"/>
  <c r="U188" i="11"/>
  <c r="O74" i="11"/>
  <c r="Q74" i="11"/>
  <c r="O253" i="11"/>
  <c r="R253" i="11"/>
  <c r="S253" i="11"/>
  <c r="S137" i="11"/>
  <c r="T137" i="11"/>
  <c r="Q137" i="11"/>
  <c r="R137" i="11"/>
  <c r="Q184" i="11"/>
  <c r="O184" i="11"/>
  <c r="S184" i="11"/>
  <c r="T191" i="11"/>
  <c r="P191" i="11"/>
  <c r="Q191" i="11"/>
  <c r="S191" i="11"/>
  <c r="S219" i="11"/>
  <c r="R184" i="11"/>
  <c r="V60" i="11"/>
  <c r="AC60" i="11" s="1"/>
  <c r="V78" i="11"/>
  <c r="AC78" i="11" s="1"/>
  <c r="U155" i="11"/>
  <c r="P96" i="11"/>
  <c r="T96" i="11"/>
  <c r="S96" i="11"/>
  <c r="Q96" i="11"/>
  <c r="R245" i="11"/>
  <c r="S201" i="11"/>
  <c r="O169" i="11"/>
  <c r="Q205" i="11"/>
  <c r="R205" i="11"/>
  <c r="T205" i="11"/>
  <c r="O205" i="11"/>
  <c r="V209" i="11"/>
  <c r="AC209" i="11" s="1"/>
  <c r="R96" i="11"/>
  <c r="V123" i="11"/>
  <c r="AC123" i="11" s="1"/>
  <c r="O14" i="11"/>
  <c r="P171" i="11"/>
  <c r="T139" i="11"/>
  <c r="O139" i="11"/>
  <c r="O82" i="11"/>
  <c r="Q82" i="11"/>
  <c r="S179" i="11"/>
  <c r="U179" i="11"/>
  <c r="R179" i="11"/>
  <c r="Q179" i="11"/>
  <c r="V179" i="11" s="1"/>
  <c r="AC179" i="11" s="1"/>
  <c r="R31" i="11"/>
  <c r="S31" i="11"/>
  <c r="T31" i="11"/>
  <c r="P31" i="11"/>
  <c r="U31" i="11"/>
  <c r="O31" i="11"/>
  <c r="Q31" i="11"/>
  <c r="Q150" i="11"/>
  <c r="U150" i="11"/>
  <c r="U116" i="11"/>
  <c r="V116" i="11" s="1"/>
  <c r="AC116" i="11" s="1"/>
  <c r="R116" i="11"/>
  <c r="T116" i="11"/>
  <c r="Q235" i="11"/>
  <c r="P200" i="11"/>
  <c r="O200" i="11"/>
  <c r="S200" i="11"/>
  <c r="R200" i="11"/>
  <c r="Q249" i="11"/>
  <c r="P249" i="11"/>
  <c r="T249" i="11"/>
  <c r="U249" i="11"/>
  <c r="Q188" i="11"/>
  <c r="V66" i="11"/>
  <c r="AC66" i="11" s="1"/>
  <c r="P210" i="11"/>
  <c r="P137" i="11"/>
  <c r="T210" i="11"/>
  <c r="S116" i="11"/>
  <c r="V58" i="11"/>
  <c r="AC58" i="11" s="1"/>
  <c r="V226" i="11"/>
  <c r="AC226" i="11" s="1"/>
  <c r="T200" i="11"/>
  <c r="T171" i="11"/>
  <c r="V185" i="11"/>
  <c r="AC185" i="11" s="1"/>
  <c r="V189" i="11"/>
  <c r="AC189" i="11" s="1"/>
  <c r="V90" i="11"/>
  <c r="AC90" i="11" s="1"/>
  <c r="P74" i="11"/>
  <c r="Q112" i="11"/>
  <c r="U169" i="11"/>
  <c r="U165" i="11"/>
  <c r="S165" i="11"/>
  <c r="P165" i="11"/>
  <c r="V165" i="11" s="1"/>
  <c r="AC165" i="11" s="1"/>
  <c r="R165" i="11"/>
  <c r="O241" i="11"/>
  <c r="Q241" i="11"/>
  <c r="T241" i="11"/>
  <c r="U241" i="11"/>
  <c r="P241" i="11"/>
  <c r="O117" i="11"/>
  <c r="T117" i="11"/>
  <c r="Q117" i="11"/>
  <c r="S210" i="11"/>
  <c r="V96" i="11"/>
  <c r="AC96" i="11" s="1"/>
  <c r="V121" i="11"/>
  <c r="AC121" i="11" s="1"/>
  <c r="P256" i="11"/>
  <c r="S188" i="11"/>
  <c r="P135" i="11"/>
  <c r="S112" i="11"/>
  <c r="T269" i="11"/>
  <c r="Q269" i="11"/>
  <c r="S269" i="11"/>
  <c r="O269" i="11"/>
  <c r="R269" i="11"/>
  <c r="S240" i="11"/>
  <c r="U240" i="11"/>
  <c r="R240" i="11"/>
  <c r="O240" i="11"/>
  <c r="R120" i="11"/>
  <c r="O120" i="11"/>
  <c r="U120" i="11"/>
  <c r="Q120" i="11"/>
  <c r="T120" i="11"/>
  <c r="S76" i="11"/>
  <c r="T76" i="11"/>
  <c r="R76" i="11"/>
  <c r="Q76" i="11"/>
  <c r="P76" i="11"/>
  <c r="O76" i="11"/>
  <c r="V177" i="11"/>
  <c r="AC177" i="11" s="1"/>
  <c r="U220" i="11"/>
  <c r="S220" i="11"/>
  <c r="Q220" i="11"/>
  <c r="P220" i="11"/>
  <c r="O220" i="11"/>
  <c r="R220" i="11"/>
  <c r="T135" i="11"/>
  <c r="S135" i="11"/>
  <c r="U269" i="11"/>
  <c r="O256" i="11"/>
  <c r="V256" i="11" s="1"/>
  <c r="AC256" i="11" s="1"/>
  <c r="O213" i="11"/>
  <c r="Q135" i="11"/>
  <c r="P253" i="11"/>
  <c r="V265" i="11"/>
  <c r="AC265" i="11" s="1"/>
  <c r="U235" i="11"/>
  <c r="P188" i="11"/>
  <c r="V188" i="11" s="1"/>
  <c r="AC188" i="11" s="1"/>
  <c r="V145" i="11"/>
  <c r="AC145" i="11" s="1"/>
  <c r="U184" i="11"/>
  <c r="U137" i="11"/>
  <c r="T240" i="11"/>
  <c r="U200" i="11"/>
  <c r="R64" i="11"/>
  <c r="S74" i="11"/>
  <c r="O191" i="11"/>
  <c r="U46" i="11"/>
  <c r="P205" i="11"/>
  <c r="R14" i="11"/>
  <c r="T112" i="11"/>
  <c r="Q210" i="11"/>
  <c r="T68" i="11"/>
  <c r="U68" i="11"/>
  <c r="O68" i="11"/>
  <c r="P68" i="11"/>
  <c r="U94" i="11"/>
  <c r="T94" i="11"/>
  <c r="S94" i="11"/>
  <c r="R94" i="11"/>
  <c r="R169" i="11"/>
  <c r="P272" i="11"/>
  <c r="V272" i="11" s="1"/>
  <c r="AC272" i="11" s="1"/>
  <c r="V234" i="11"/>
  <c r="AC234" i="11" s="1"/>
  <c r="V257" i="11"/>
  <c r="AC257" i="11" s="1"/>
  <c r="T60" i="11"/>
  <c r="V124" i="11"/>
  <c r="AC124" i="11" s="1"/>
  <c r="R210" i="11"/>
  <c r="O171" i="11"/>
  <c r="R129" i="11"/>
  <c r="R168" i="11"/>
  <c r="S168" i="11"/>
  <c r="R218" i="11"/>
  <c r="R27" i="11"/>
  <c r="T27" i="11"/>
  <c r="U27" i="11"/>
  <c r="S27" i="11"/>
  <c r="O27" i="11"/>
  <c r="P27" i="11"/>
  <c r="Q64" i="11"/>
  <c r="P64" i="11"/>
  <c r="U117" i="11"/>
  <c r="P117" i="11"/>
  <c r="R117" i="11"/>
  <c r="U272" i="11"/>
  <c r="O245" i="11"/>
  <c r="T245" i="11"/>
  <c r="Q228" i="11"/>
  <c r="O228" i="11"/>
  <c r="S228" i="11"/>
  <c r="U49" i="11"/>
  <c r="O49" i="11"/>
  <c r="V49" i="11" s="1"/>
  <c r="AC49" i="11" s="1"/>
  <c r="U192" i="11"/>
  <c r="T192" i="11"/>
  <c r="S192" i="11"/>
  <c r="Q192" i="11"/>
  <c r="P192" i="11"/>
  <c r="S108" i="11"/>
  <c r="U108" i="11"/>
  <c r="S70" i="11"/>
  <c r="P70" i="11"/>
  <c r="R150" i="11"/>
  <c r="O150" i="11"/>
  <c r="S150" i="11"/>
  <c r="T150" i="11"/>
  <c r="P273" i="11"/>
  <c r="U228" i="11"/>
  <c r="R192" i="11"/>
  <c r="P169" i="11"/>
  <c r="U141" i="11"/>
  <c r="V260" i="11"/>
  <c r="AC260" i="11" s="1"/>
  <c r="P56" i="11"/>
  <c r="Q108" i="11"/>
  <c r="R171" i="11"/>
  <c r="Q70" i="11"/>
  <c r="Q49" i="11"/>
  <c r="S129" i="11"/>
  <c r="P141" i="11"/>
  <c r="S126" i="11"/>
  <c r="V65" i="11"/>
  <c r="AC65" i="11" s="1"/>
  <c r="S169" i="11"/>
  <c r="S225" i="11"/>
  <c r="O225" i="11"/>
  <c r="U225" i="11"/>
  <c r="T225" i="11"/>
  <c r="R225" i="11"/>
  <c r="P225" i="11"/>
  <c r="T273" i="11"/>
  <c r="S229" i="11"/>
  <c r="O229" i="11"/>
  <c r="U229" i="11"/>
  <c r="P229" i="11"/>
  <c r="R229" i="11"/>
  <c r="T229" i="11"/>
  <c r="S43" i="11"/>
  <c r="V43" i="11" s="1"/>
  <c r="AC43" i="11" s="1"/>
  <c r="T106" i="11"/>
  <c r="U106" i="11"/>
  <c r="S261" i="11"/>
  <c r="V261" i="11" s="1"/>
  <c r="AC261" i="11" s="1"/>
  <c r="U273" i="11"/>
  <c r="Q169" i="11"/>
  <c r="V206" i="11"/>
  <c r="AC206" i="11" s="1"/>
  <c r="T141" i="11"/>
  <c r="V152" i="11"/>
  <c r="AC152" i="11" s="1"/>
  <c r="V202" i="11"/>
  <c r="AC202" i="11" s="1"/>
  <c r="U70" i="11"/>
  <c r="T49" i="11"/>
  <c r="O210" i="11"/>
  <c r="T70" i="11"/>
  <c r="S171" i="11"/>
  <c r="O70" i="11"/>
  <c r="Q60" i="11"/>
  <c r="T129" i="11"/>
  <c r="V129" i="11" s="1"/>
  <c r="AC129" i="11" s="1"/>
  <c r="S141" i="11"/>
  <c r="P218" i="11"/>
  <c r="V218" i="11" s="1"/>
  <c r="AC218" i="11" s="1"/>
  <c r="R23" i="11"/>
  <c r="U23" i="11"/>
  <c r="T23" i="11"/>
  <c r="S23" i="11"/>
  <c r="P23" i="11"/>
  <c r="O23" i="11"/>
  <c r="U74" i="11"/>
  <c r="Q253" i="11"/>
  <c r="T253" i="11"/>
  <c r="V221" i="11"/>
  <c r="AC221" i="11" s="1"/>
  <c r="R35" i="11"/>
  <c r="P35" i="11"/>
  <c r="S35" i="11"/>
  <c r="U35" i="11"/>
  <c r="T35" i="11"/>
  <c r="O35" i="11"/>
  <c r="O47" i="11"/>
  <c r="U15" i="11"/>
  <c r="T15" i="11"/>
  <c r="V15" i="11" s="1"/>
  <c r="AC15" i="11" s="1"/>
  <c r="P15" i="11"/>
  <c r="S15" i="11"/>
  <c r="U208" i="11"/>
  <c r="Q208" i="11"/>
  <c r="V208" i="11" s="1"/>
  <c r="AC208" i="11" s="1"/>
  <c r="S208" i="11"/>
  <c r="U56" i="11"/>
  <c r="Q56" i="11"/>
  <c r="S56" i="11"/>
  <c r="V236" i="11"/>
  <c r="AC236" i="11" s="1"/>
  <c r="S139" i="11"/>
  <c r="V143" i="11"/>
  <c r="AC143" i="11" s="1"/>
  <c r="V204" i="11"/>
  <c r="AC204" i="11" s="1"/>
  <c r="V114" i="11"/>
  <c r="AC114" i="11" s="1"/>
  <c r="V98" i="11"/>
  <c r="AC98" i="11" s="1"/>
  <c r="V175" i="11"/>
  <c r="AC175" i="11" s="1"/>
  <c r="R49" i="11"/>
  <c r="O108" i="11"/>
  <c r="V108" i="11" s="1"/>
  <c r="AC108" i="11" s="1"/>
  <c r="V92" i="11"/>
  <c r="AC92" i="11" s="1"/>
  <c r="V53" i="11"/>
  <c r="AC53" i="11" s="1"/>
  <c r="V52" i="11"/>
  <c r="AC52" i="11" s="1"/>
  <c r="T88" i="11"/>
  <c r="U88" i="11"/>
  <c r="P88" i="11"/>
  <c r="V88" i="11" s="1"/>
  <c r="AC88" i="11" s="1"/>
  <c r="S88" i="11"/>
  <c r="Q62" i="11"/>
  <c r="V62" i="11" s="1"/>
  <c r="AC62" i="11" s="1"/>
  <c r="S62" i="11"/>
  <c r="U44" i="11"/>
  <c r="V44" i="11" s="1"/>
  <c r="AC44" i="11" s="1"/>
  <c r="T82" i="11"/>
  <c r="U82" i="11"/>
  <c r="S82" i="11"/>
  <c r="P82" i="11"/>
  <c r="Q47" i="11"/>
  <c r="R39" i="11"/>
  <c r="P39" i="11"/>
  <c r="S39" i="11"/>
  <c r="O39" i="11"/>
  <c r="T39" i="11"/>
  <c r="U39" i="11"/>
  <c r="U199" i="11"/>
  <c r="P199" i="11"/>
  <c r="O199" i="11"/>
  <c r="R199" i="11"/>
  <c r="Q262" i="11"/>
  <c r="T262" i="11"/>
  <c r="U262" i="11"/>
  <c r="R262" i="11"/>
  <c r="P262" i="11"/>
  <c r="S262" i="11"/>
  <c r="O262" i="11"/>
  <c r="Q246" i="11"/>
  <c r="T246" i="11"/>
  <c r="U246" i="11"/>
  <c r="R246" i="11"/>
  <c r="P246" i="11"/>
  <c r="S246" i="11"/>
  <c r="O246" i="11"/>
  <c r="P166" i="11"/>
  <c r="U166" i="11"/>
  <c r="Q166" i="11"/>
  <c r="R166" i="11"/>
  <c r="O166" i="11"/>
  <c r="S166" i="11"/>
  <c r="T166" i="11"/>
  <c r="P231" i="11"/>
  <c r="S231" i="11"/>
  <c r="Q231" i="11"/>
  <c r="R197" i="11"/>
  <c r="S97" i="11"/>
  <c r="P97" i="11"/>
  <c r="U97" i="11"/>
  <c r="T97" i="11"/>
  <c r="O97" i="11"/>
  <c r="R97" i="11"/>
  <c r="Q97" i="11"/>
  <c r="Q103" i="11"/>
  <c r="R103" i="11"/>
  <c r="U103" i="11"/>
  <c r="O103" i="11"/>
  <c r="T103" i="11"/>
  <c r="S103" i="11"/>
  <c r="P103" i="11"/>
  <c r="P176" i="11"/>
  <c r="U176" i="11"/>
  <c r="T176" i="11"/>
  <c r="O176" i="11"/>
  <c r="R176" i="11"/>
  <c r="S176" i="11"/>
  <c r="Q176" i="11"/>
  <c r="S51" i="11"/>
  <c r="T51" i="11"/>
  <c r="O51" i="11"/>
  <c r="R51" i="11"/>
  <c r="U51" i="11"/>
  <c r="Q51" i="11"/>
  <c r="P51" i="11"/>
  <c r="R17" i="11"/>
  <c r="S17" i="11"/>
  <c r="Q17" i="11"/>
  <c r="U17" i="11"/>
  <c r="T17" i="11"/>
  <c r="P17" i="11"/>
  <c r="O17" i="11"/>
  <c r="R195" i="11"/>
  <c r="Q242" i="11"/>
  <c r="T242" i="11"/>
  <c r="U242" i="11"/>
  <c r="R242" i="11"/>
  <c r="O242" i="11"/>
  <c r="S242" i="11"/>
  <c r="P242" i="11"/>
  <c r="T238" i="11"/>
  <c r="R238" i="11"/>
  <c r="Q238" i="11"/>
  <c r="U238" i="11"/>
  <c r="P238" i="11"/>
  <c r="O238" i="11"/>
  <c r="S238" i="11"/>
  <c r="U231" i="11"/>
  <c r="P211" i="11"/>
  <c r="U211" i="11"/>
  <c r="S211" i="11"/>
  <c r="R211" i="11"/>
  <c r="Q211" i="11"/>
  <c r="T211" i="11"/>
  <c r="O211" i="11"/>
  <c r="V211" i="11" s="1"/>
  <c r="AC211" i="11" s="1"/>
  <c r="P174" i="11"/>
  <c r="U174" i="11"/>
  <c r="Q174" i="11"/>
  <c r="R174" i="11"/>
  <c r="T174" i="11"/>
  <c r="O174" i="11"/>
  <c r="S174" i="11"/>
  <c r="R227" i="11"/>
  <c r="O227" i="11"/>
  <c r="U227" i="11"/>
  <c r="S227" i="11"/>
  <c r="P227" i="11"/>
  <c r="T227" i="11"/>
  <c r="Q227" i="11"/>
  <c r="S199" i="11"/>
  <c r="P180" i="11"/>
  <c r="U180" i="11"/>
  <c r="R180" i="11"/>
  <c r="S180" i="11"/>
  <c r="T180" i="11"/>
  <c r="O180" i="11"/>
  <c r="Q180" i="11"/>
  <c r="R232" i="11"/>
  <c r="P232" i="11"/>
  <c r="T232" i="11"/>
  <c r="S232" i="11"/>
  <c r="O232" i="11"/>
  <c r="U232" i="11"/>
  <c r="Q232" i="11"/>
  <c r="Q264" i="11"/>
  <c r="T264" i="11"/>
  <c r="O264" i="11"/>
  <c r="S264" i="11"/>
  <c r="R264" i="11"/>
  <c r="U264" i="11"/>
  <c r="P264" i="11"/>
  <c r="T219" i="11"/>
  <c r="T107" i="11"/>
  <c r="U107" i="11"/>
  <c r="O107" i="11"/>
  <c r="R107" i="11"/>
  <c r="S107" i="11"/>
  <c r="P107" i="11"/>
  <c r="Q107" i="11"/>
  <c r="U267" i="11"/>
  <c r="R267" i="11"/>
  <c r="P267" i="11"/>
  <c r="Q267" i="11"/>
  <c r="S267" i="11"/>
  <c r="T267" i="11"/>
  <c r="O267" i="11"/>
  <c r="Q197" i="11"/>
  <c r="V197" i="11" s="1"/>
  <c r="AC197" i="11" s="1"/>
  <c r="P146" i="11"/>
  <c r="U146" i="11"/>
  <c r="S146" i="11"/>
  <c r="O146" i="11"/>
  <c r="R146" i="11"/>
  <c r="Q146" i="11"/>
  <c r="T146" i="11"/>
  <c r="S77" i="11"/>
  <c r="P77" i="11"/>
  <c r="R77" i="11"/>
  <c r="Q77" i="11"/>
  <c r="U77" i="11"/>
  <c r="O77" i="11"/>
  <c r="T77" i="11"/>
  <c r="P134" i="11"/>
  <c r="U134" i="11"/>
  <c r="Q134" i="11"/>
  <c r="R134" i="11"/>
  <c r="O134" i="11"/>
  <c r="T134" i="11"/>
  <c r="S134" i="11"/>
  <c r="U100" i="11"/>
  <c r="O100" i="11"/>
  <c r="R100" i="11"/>
  <c r="Q100" i="11"/>
  <c r="T100" i="11"/>
  <c r="S100" i="11"/>
  <c r="P100" i="11"/>
  <c r="P42" i="11"/>
  <c r="O42" i="11"/>
  <c r="S42" i="11"/>
  <c r="T42" i="11"/>
  <c r="U42" i="11"/>
  <c r="R42" i="11"/>
  <c r="Q42" i="11"/>
  <c r="T28" i="11"/>
  <c r="S28" i="11"/>
  <c r="O28" i="11"/>
  <c r="Q28" i="11"/>
  <c r="U28" i="11"/>
  <c r="R28" i="11"/>
  <c r="P28" i="11"/>
  <c r="S83" i="11"/>
  <c r="P83" i="11"/>
  <c r="O83" i="11"/>
  <c r="T83" i="11"/>
  <c r="R83" i="11"/>
  <c r="Q83" i="11"/>
  <c r="U83" i="11"/>
  <c r="R13" i="11"/>
  <c r="S13" i="11"/>
  <c r="U13" i="11"/>
  <c r="O13" i="11"/>
  <c r="Q13" i="11"/>
  <c r="T13" i="11"/>
  <c r="P13" i="11"/>
  <c r="S59" i="11"/>
  <c r="T59" i="11"/>
  <c r="U59" i="11"/>
  <c r="R59" i="11"/>
  <c r="Q59" i="11"/>
  <c r="O59" i="11"/>
  <c r="P59" i="11"/>
  <c r="T183" i="11"/>
  <c r="Q183" i="11"/>
  <c r="P183" i="11"/>
  <c r="R183" i="11"/>
  <c r="U183" i="11"/>
  <c r="S183" i="11"/>
  <c r="O183" i="11"/>
  <c r="R37" i="11"/>
  <c r="S37" i="11"/>
  <c r="Q37" i="11"/>
  <c r="O37" i="11"/>
  <c r="U37" i="11"/>
  <c r="T37" i="11"/>
  <c r="P37" i="11"/>
  <c r="T20" i="11"/>
  <c r="S20" i="11"/>
  <c r="O20" i="11"/>
  <c r="V20" i="11" s="1"/>
  <c r="AC20" i="11" s="1"/>
  <c r="U20" i="11"/>
  <c r="Q20" i="11"/>
  <c r="P20" i="11"/>
  <c r="R20" i="11"/>
  <c r="U195" i="11"/>
  <c r="P36" i="11"/>
  <c r="Q258" i="11"/>
  <c r="T258" i="11"/>
  <c r="U258" i="11"/>
  <c r="R258" i="11"/>
  <c r="O258" i="11"/>
  <c r="S258" i="11"/>
  <c r="P258" i="11"/>
  <c r="Q254" i="11"/>
  <c r="T254" i="11"/>
  <c r="U254" i="11"/>
  <c r="R254" i="11"/>
  <c r="S254" i="11"/>
  <c r="O254" i="11"/>
  <c r="P254" i="11"/>
  <c r="O231" i="11"/>
  <c r="T199" i="11"/>
  <c r="P162" i="11"/>
  <c r="U162" i="11"/>
  <c r="S162" i="11"/>
  <c r="T162" i="11"/>
  <c r="R162" i="11"/>
  <c r="Q162" i="11"/>
  <c r="O162" i="11"/>
  <c r="S153" i="11"/>
  <c r="U153" i="11"/>
  <c r="P153" i="11"/>
  <c r="P138" i="11"/>
  <c r="U138" i="11"/>
  <c r="R138" i="11"/>
  <c r="T138" i="11"/>
  <c r="O138" i="11"/>
  <c r="S138" i="11"/>
  <c r="Q138" i="11"/>
  <c r="P219" i="11"/>
  <c r="Q266" i="11"/>
  <c r="T266" i="11"/>
  <c r="U266" i="11"/>
  <c r="R266" i="11"/>
  <c r="S266" i="11"/>
  <c r="P266" i="11"/>
  <c r="O266" i="11"/>
  <c r="T173" i="11"/>
  <c r="Q173" i="11"/>
  <c r="U173" i="11"/>
  <c r="S173" i="11"/>
  <c r="R173" i="11"/>
  <c r="O173" i="11"/>
  <c r="P173" i="11"/>
  <c r="U197" i="11"/>
  <c r="P164" i="11"/>
  <c r="U164" i="11"/>
  <c r="R164" i="11"/>
  <c r="S164" i="11"/>
  <c r="Q164" i="11"/>
  <c r="O164" i="11"/>
  <c r="T164" i="11"/>
  <c r="P158" i="11"/>
  <c r="U158" i="11"/>
  <c r="R158" i="11"/>
  <c r="T158" i="11"/>
  <c r="O158" i="11"/>
  <c r="S158" i="11"/>
  <c r="Q158" i="11"/>
  <c r="T46" i="11"/>
  <c r="Q46" i="11"/>
  <c r="O223" i="11"/>
  <c r="V223" i="11" s="1"/>
  <c r="AC223" i="11" s="1"/>
  <c r="P215" i="11"/>
  <c r="U215" i="11"/>
  <c r="S215" i="11"/>
  <c r="R215" i="11"/>
  <c r="T215" i="11"/>
  <c r="Q215" i="11"/>
  <c r="O215" i="11"/>
  <c r="U112" i="11"/>
  <c r="S91" i="11"/>
  <c r="P91" i="11"/>
  <c r="U91" i="11"/>
  <c r="T91" i="11"/>
  <c r="R91" i="11"/>
  <c r="O91" i="11"/>
  <c r="Q91" i="11"/>
  <c r="S205" i="11"/>
  <c r="Q122" i="11"/>
  <c r="R41" i="11"/>
  <c r="S41" i="11"/>
  <c r="Q41" i="11"/>
  <c r="T41" i="11"/>
  <c r="P41" i="11"/>
  <c r="O41" i="11"/>
  <c r="U41" i="11"/>
  <c r="T40" i="11"/>
  <c r="S40" i="11"/>
  <c r="O40" i="11"/>
  <c r="U40" i="11"/>
  <c r="R40" i="11"/>
  <c r="P40" i="11"/>
  <c r="Q40" i="11"/>
  <c r="T161" i="11"/>
  <c r="Q161" i="11"/>
  <c r="U161" i="11"/>
  <c r="P161" i="11"/>
  <c r="S161" i="11"/>
  <c r="O161" i="11"/>
  <c r="R161" i="11"/>
  <c r="R29" i="11"/>
  <c r="S29" i="11"/>
  <c r="Q29" i="11"/>
  <c r="U29" i="11"/>
  <c r="P29" i="11"/>
  <c r="O29" i="11"/>
  <c r="T29" i="11"/>
  <c r="Q195" i="11"/>
  <c r="R36" i="11"/>
  <c r="U275" i="11"/>
  <c r="R275" i="11"/>
  <c r="P275" i="11"/>
  <c r="Q275" i="11"/>
  <c r="O275" i="11"/>
  <c r="S275" i="11"/>
  <c r="T275" i="11"/>
  <c r="P140" i="11"/>
  <c r="U140" i="11"/>
  <c r="S140" i="11"/>
  <c r="T140" i="11"/>
  <c r="O140" i="11"/>
  <c r="R140" i="11"/>
  <c r="Q140" i="11"/>
  <c r="U251" i="11"/>
  <c r="R251" i="11"/>
  <c r="P251" i="11"/>
  <c r="Q251" i="11"/>
  <c r="S251" i="11"/>
  <c r="T251" i="11"/>
  <c r="O251" i="11"/>
  <c r="T119" i="11"/>
  <c r="Q119" i="11"/>
  <c r="U119" i="11"/>
  <c r="R119" i="11"/>
  <c r="P119" i="11"/>
  <c r="S119" i="11"/>
  <c r="O119" i="11"/>
  <c r="U247" i="11"/>
  <c r="R247" i="11"/>
  <c r="P247" i="11"/>
  <c r="Q247" i="11"/>
  <c r="S247" i="11"/>
  <c r="T247" i="11"/>
  <c r="O247" i="11"/>
  <c r="Q268" i="11"/>
  <c r="T268" i="11"/>
  <c r="O268" i="11"/>
  <c r="S268" i="11"/>
  <c r="U268" i="11"/>
  <c r="P268" i="11"/>
  <c r="R268" i="11"/>
  <c r="P217" i="11"/>
  <c r="Q217" i="11"/>
  <c r="S217" i="11"/>
  <c r="O217" i="11"/>
  <c r="R217" i="11"/>
  <c r="T217" i="11"/>
  <c r="U217" i="11"/>
  <c r="T231" i="11"/>
  <c r="Q199" i="11"/>
  <c r="P160" i="11"/>
  <c r="U160" i="11"/>
  <c r="T160" i="11"/>
  <c r="O160" i="11"/>
  <c r="R160" i="11"/>
  <c r="S160" i="11"/>
  <c r="Q160" i="11"/>
  <c r="P132" i="11"/>
  <c r="U132" i="11"/>
  <c r="R132" i="11"/>
  <c r="Q132" i="11"/>
  <c r="S132" i="11"/>
  <c r="T132" i="11"/>
  <c r="O132" i="11"/>
  <c r="P144" i="11"/>
  <c r="U144" i="11"/>
  <c r="T144" i="11"/>
  <c r="O144" i="11"/>
  <c r="Q144" i="11"/>
  <c r="R144" i="11"/>
  <c r="S144" i="11"/>
  <c r="S63" i="11"/>
  <c r="T63" i="11"/>
  <c r="Q63" i="11"/>
  <c r="P63" i="11"/>
  <c r="O63" i="11"/>
  <c r="U63" i="11"/>
  <c r="R63" i="11"/>
  <c r="U255" i="11"/>
  <c r="R255" i="11"/>
  <c r="P255" i="11"/>
  <c r="Q255" i="11"/>
  <c r="T255" i="11"/>
  <c r="O255" i="11"/>
  <c r="S255" i="11"/>
  <c r="P122" i="11"/>
  <c r="R25" i="11"/>
  <c r="S25" i="11"/>
  <c r="Q25" i="11"/>
  <c r="P25" i="11"/>
  <c r="O25" i="11"/>
  <c r="U25" i="11"/>
  <c r="T25" i="11"/>
  <c r="Q244" i="11"/>
  <c r="T244" i="11"/>
  <c r="O244" i="11"/>
  <c r="S244" i="11"/>
  <c r="U244" i="11"/>
  <c r="P244" i="11"/>
  <c r="R244" i="11"/>
  <c r="R207" i="11"/>
  <c r="P207" i="11"/>
  <c r="U207" i="11"/>
  <c r="O207" i="11"/>
  <c r="R231" i="11"/>
  <c r="P172" i="11"/>
  <c r="U172" i="11"/>
  <c r="R172" i="11"/>
  <c r="T172" i="11"/>
  <c r="O172" i="11"/>
  <c r="S172" i="11"/>
  <c r="Q172" i="11"/>
  <c r="T115" i="11"/>
  <c r="R115" i="11"/>
  <c r="P115" i="11"/>
  <c r="S115" i="11"/>
  <c r="U115" i="11"/>
  <c r="Q115" i="11"/>
  <c r="O115" i="11"/>
  <c r="P154" i="11"/>
  <c r="U154" i="11"/>
  <c r="O154" i="11"/>
  <c r="R154" i="11"/>
  <c r="T154" i="11"/>
  <c r="S154" i="11"/>
  <c r="Q154" i="11"/>
  <c r="T127" i="11"/>
  <c r="O127" i="11"/>
  <c r="R127" i="11"/>
  <c r="Q127" i="11"/>
  <c r="P127" i="11"/>
  <c r="U127" i="11"/>
  <c r="S127" i="11"/>
  <c r="P197" i="11"/>
  <c r="T203" i="11"/>
  <c r="S203" i="11"/>
  <c r="Q203" i="11"/>
  <c r="O203" i="11"/>
  <c r="R203" i="11"/>
  <c r="U203" i="11"/>
  <c r="P203" i="11"/>
  <c r="P142" i="11"/>
  <c r="U142" i="11"/>
  <c r="T142" i="11"/>
  <c r="R142" i="11"/>
  <c r="S142" i="11"/>
  <c r="Q142" i="11"/>
  <c r="O142" i="11"/>
  <c r="S61" i="11"/>
  <c r="O61" i="11"/>
  <c r="Q61" i="11"/>
  <c r="T61" i="11"/>
  <c r="R61" i="11"/>
  <c r="P61" i="11"/>
  <c r="U61" i="11"/>
  <c r="T147" i="11"/>
  <c r="Q147" i="11"/>
  <c r="S147" i="11"/>
  <c r="R147" i="11"/>
  <c r="U147" i="11"/>
  <c r="O147" i="11"/>
  <c r="P147" i="11"/>
  <c r="S93" i="11"/>
  <c r="P93" i="11"/>
  <c r="R93" i="11"/>
  <c r="Q93" i="11"/>
  <c r="U93" i="11"/>
  <c r="T93" i="11"/>
  <c r="O93" i="11"/>
  <c r="R230" i="11"/>
  <c r="U230" i="11"/>
  <c r="Q230" i="11"/>
  <c r="O230" i="11"/>
  <c r="S230" i="11"/>
  <c r="P230" i="11"/>
  <c r="T230" i="11"/>
  <c r="P170" i="11"/>
  <c r="U170" i="11"/>
  <c r="O170" i="11"/>
  <c r="Q170" i="11"/>
  <c r="S170" i="11"/>
  <c r="R170" i="11"/>
  <c r="T170" i="11"/>
  <c r="P182" i="11"/>
  <c r="U182" i="11"/>
  <c r="Q182" i="11"/>
  <c r="R182" i="11"/>
  <c r="O182" i="11"/>
  <c r="T182" i="11"/>
  <c r="S182" i="11"/>
  <c r="T159" i="11"/>
  <c r="Q159" i="11"/>
  <c r="S159" i="11"/>
  <c r="O159" i="11"/>
  <c r="P159" i="11"/>
  <c r="U159" i="11"/>
  <c r="R159" i="11"/>
  <c r="T30" i="11"/>
  <c r="Q30" i="11"/>
  <c r="U30" i="11"/>
  <c r="R30" i="11"/>
  <c r="P38" i="11"/>
  <c r="O38" i="11"/>
  <c r="S38" i="11"/>
  <c r="U38" i="11"/>
  <c r="T38" i="11"/>
  <c r="Q38" i="11"/>
  <c r="R38" i="11"/>
  <c r="T122" i="11"/>
  <c r="T163" i="11"/>
  <c r="Q163" i="11"/>
  <c r="S163" i="11"/>
  <c r="U163" i="11"/>
  <c r="O163" i="11"/>
  <c r="R163" i="11"/>
  <c r="P163" i="11"/>
  <c r="S75" i="11"/>
  <c r="P75" i="11"/>
  <c r="U75" i="11"/>
  <c r="T75" i="11"/>
  <c r="R75" i="11"/>
  <c r="Q75" i="11"/>
  <c r="O75" i="11"/>
  <c r="O195" i="11"/>
  <c r="Q36" i="11"/>
  <c r="T233" i="11"/>
  <c r="R233" i="11"/>
  <c r="O233" i="11"/>
  <c r="U233" i="11"/>
  <c r="P233" i="11"/>
  <c r="Q252" i="11"/>
  <c r="T252" i="11"/>
  <c r="O252" i="11"/>
  <c r="S252" i="11"/>
  <c r="U252" i="11"/>
  <c r="P252" i="11"/>
  <c r="R252" i="11"/>
  <c r="P156" i="11"/>
  <c r="U156" i="11"/>
  <c r="Q156" i="11"/>
  <c r="S156" i="11"/>
  <c r="O156" i="11"/>
  <c r="T156" i="11"/>
  <c r="R156" i="11"/>
  <c r="O186" i="11"/>
  <c r="S186" i="11"/>
  <c r="U186" i="11"/>
  <c r="Q186" i="11"/>
  <c r="R186" i="11"/>
  <c r="T186" i="11"/>
  <c r="P186" i="11"/>
  <c r="R153" i="11"/>
  <c r="V153" i="11" s="1"/>
  <c r="AC153" i="11" s="1"/>
  <c r="U102" i="11"/>
  <c r="S102" i="11"/>
  <c r="R102" i="11"/>
  <c r="T102" i="11"/>
  <c r="Q102" i="11"/>
  <c r="P102" i="11"/>
  <c r="O102" i="11"/>
  <c r="Q250" i="11"/>
  <c r="T250" i="11"/>
  <c r="U250" i="11"/>
  <c r="R250" i="11"/>
  <c r="S250" i="11"/>
  <c r="P250" i="11"/>
  <c r="O250" i="11"/>
  <c r="S197" i="11"/>
  <c r="T151" i="11"/>
  <c r="Q151" i="11"/>
  <c r="P151" i="11"/>
  <c r="O151" i="11"/>
  <c r="U151" i="11"/>
  <c r="R151" i="11"/>
  <c r="S151" i="11"/>
  <c r="T133" i="11"/>
  <c r="Q133" i="11"/>
  <c r="R133" i="11"/>
  <c r="O133" i="11"/>
  <c r="P133" i="11"/>
  <c r="U133" i="11"/>
  <c r="S133" i="11"/>
  <c r="P118" i="11"/>
  <c r="O118" i="11"/>
  <c r="S118" i="11"/>
  <c r="Q118" i="11"/>
  <c r="T118" i="11"/>
  <c r="U118" i="11"/>
  <c r="R118" i="11"/>
  <c r="S233" i="11"/>
  <c r="P128" i="11"/>
  <c r="T128" i="11"/>
  <c r="O128" i="11"/>
  <c r="S128" i="11"/>
  <c r="Q128" i="11"/>
  <c r="U128" i="11"/>
  <c r="R128" i="11"/>
  <c r="S69" i="11"/>
  <c r="P69" i="11"/>
  <c r="T69" i="11"/>
  <c r="R69" i="11"/>
  <c r="Q69" i="11"/>
  <c r="U69" i="11"/>
  <c r="O69" i="11"/>
  <c r="P148" i="11"/>
  <c r="U148" i="11"/>
  <c r="R148" i="11"/>
  <c r="S148" i="11"/>
  <c r="T148" i="11"/>
  <c r="Q148" i="11"/>
  <c r="O148" i="11"/>
  <c r="P112" i="11"/>
  <c r="O54" i="11"/>
  <c r="P54" i="11"/>
  <c r="U54" i="11"/>
  <c r="T54" i="11"/>
  <c r="S54" i="11"/>
  <c r="R54" i="11"/>
  <c r="Q54" i="11"/>
  <c r="S73" i="11"/>
  <c r="P73" i="11"/>
  <c r="Q73" i="11"/>
  <c r="O73" i="11"/>
  <c r="U73" i="11"/>
  <c r="T73" i="11"/>
  <c r="R73" i="11"/>
  <c r="R46" i="11"/>
  <c r="S122" i="11"/>
  <c r="P110" i="11"/>
  <c r="O110" i="11"/>
  <c r="U110" i="11"/>
  <c r="T110" i="11"/>
  <c r="S110" i="11"/>
  <c r="R110" i="11"/>
  <c r="Q110" i="11"/>
  <c r="P195" i="11"/>
  <c r="U139" i="11"/>
  <c r="T32" i="11"/>
  <c r="S32" i="11"/>
  <c r="O32" i="11"/>
  <c r="Q32" i="11"/>
  <c r="R32" i="11"/>
  <c r="P32" i="11"/>
  <c r="U32" i="11"/>
  <c r="S99" i="11"/>
  <c r="P99" i="11"/>
  <c r="O99" i="11"/>
  <c r="T99" i="11"/>
  <c r="R99" i="11"/>
  <c r="Q99" i="11"/>
  <c r="U99" i="11"/>
  <c r="T16" i="11"/>
  <c r="S16" i="11"/>
  <c r="O16" i="11"/>
  <c r="Q16" i="11"/>
  <c r="P16" i="11"/>
  <c r="U16" i="11"/>
  <c r="R16" i="11"/>
  <c r="S195" i="11"/>
  <c r="U36" i="11"/>
  <c r="P178" i="11"/>
  <c r="U178" i="11"/>
  <c r="S178" i="11"/>
  <c r="T178" i="11"/>
  <c r="O178" i="11"/>
  <c r="R178" i="11"/>
  <c r="Q178" i="11"/>
  <c r="P130" i="11"/>
  <c r="U130" i="11"/>
  <c r="S130" i="11"/>
  <c r="R130" i="11"/>
  <c r="T130" i="11"/>
  <c r="Q130" i="11"/>
  <c r="O130" i="11"/>
  <c r="S46" i="11"/>
  <c r="S30" i="11"/>
  <c r="U205" i="11"/>
  <c r="R122" i="11"/>
  <c r="S67" i="11"/>
  <c r="P67" i="11"/>
  <c r="O67" i="11"/>
  <c r="T67" i="11"/>
  <c r="R67" i="11"/>
  <c r="Q67" i="11"/>
  <c r="U67" i="11"/>
  <c r="T193" i="11"/>
  <c r="S193" i="11"/>
  <c r="O193" i="11"/>
  <c r="Q193" i="11"/>
  <c r="U193" i="11"/>
  <c r="P193" i="11"/>
  <c r="R193" i="11"/>
  <c r="P139" i="11"/>
  <c r="P22" i="11"/>
  <c r="O22" i="11"/>
  <c r="S22" i="11"/>
  <c r="T22" i="11"/>
  <c r="Q22" i="11"/>
  <c r="U22" i="11"/>
  <c r="R22" i="11"/>
  <c r="S89" i="11"/>
  <c r="P89" i="11"/>
  <c r="Q89" i="11"/>
  <c r="O89" i="11"/>
  <c r="U89" i="11"/>
  <c r="T89" i="11"/>
  <c r="R89" i="11"/>
  <c r="S36" i="11"/>
  <c r="U243" i="11"/>
  <c r="R243" i="11"/>
  <c r="P243" i="11"/>
  <c r="Q243" i="11"/>
  <c r="O243" i="11"/>
  <c r="S243" i="11"/>
  <c r="T243" i="11"/>
  <c r="T216" i="11"/>
  <c r="R216" i="11"/>
  <c r="P216" i="11"/>
  <c r="O216" i="11"/>
  <c r="S216" i="11"/>
  <c r="U216" i="11"/>
  <c r="Q216" i="11"/>
  <c r="T197" i="11"/>
  <c r="R224" i="11"/>
  <c r="P224" i="11"/>
  <c r="T224" i="11"/>
  <c r="S224" i="11"/>
  <c r="O224" i="11"/>
  <c r="Q224" i="11"/>
  <c r="U224" i="11"/>
  <c r="S79" i="11"/>
  <c r="P79" i="11"/>
  <c r="R79" i="11"/>
  <c r="Q79" i="11"/>
  <c r="O79" i="11"/>
  <c r="U79" i="11"/>
  <c r="T79" i="11"/>
  <c r="T125" i="11"/>
  <c r="Q125" i="11"/>
  <c r="P125" i="11"/>
  <c r="U125" i="11"/>
  <c r="O125" i="11"/>
  <c r="S125" i="11"/>
  <c r="R125" i="11"/>
  <c r="T111" i="11"/>
  <c r="S111" i="11"/>
  <c r="O111" i="11"/>
  <c r="R111" i="11"/>
  <c r="Q111" i="11"/>
  <c r="U111" i="11"/>
  <c r="P111" i="11"/>
  <c r="S57" i="11"/>
  <c r="O57" i="11"/>
  <c r="Q57" i="11"/>
  <c r="R57" i="11"/>
  <c r="P57" i="11"/>
  <c r="U57" i="11"/>
  <c r="T57" i="11"/>
  <c r="P34" i="11"/>
  <c r="O34" i="11"/>
  <c r="S34" i="11"/>
  <c r="Q34" i="11"/>
  <c r="U34" i="11"/>
  <c r="T34" i="11"/>
  <c r="R34" i="11"/>
  <c r="R21" i="11"/>
  <c r="S21" i="11"/>
  <c r="Q21" i="11"/>
  <c r="O21" i="11"/>
  <c r="P21" i="11"/>
  <c r="U21" i="11"/>
  <c r="T21" i="11"/>
  <c r="S187" i="11"/>
  <c r="T187" i="11"/>
  <c r="P187" i="11"/>
  <c r="U187" i="11"/>
  <c r="Q187" i="11"/>
  <c r="R187" i="11"/>
  <c r="O187" i="11"/>
  <c r="U122" i="11"/>
  <c r="R45" i="11"/>
  <c r="S45" i="11"/>
  <c r="Q45" i="11"/>
  <c r="P45" i="11"/>
  <c r="O45" i="11"/>
  <c r="U45" i="11"/>
  <c r="T45" i="11"/>
  <c r="T131" i="11"/>
  <c r="Q131" i="11"/>
  <c r="S131" i="11"/>
  <c r="R131" i="11"/>
  <c r="P131" i="11"/>
  <c r="O131" i="11"/>
  <c r="U131" i="11"/>
  <c r="O36" i="11"/>
  <c r="U263" i="11"/>
  <c r="R263" i="11"/>
  <c r="P263" i="11"/>
  <c r="Q263" i="11"/>
  <c r="S263" i="11"/>
  <c r="T263" i="11"/>
  <c r="O263" i="11"/>
  <c r="Q270" i="11"/>
  <c r="T270" i="11"/>
  <c r="U270" i="11"/>
  <c r="R270" i="11"/>
  <c r="S270" i="11"/>
  <c r="O270" i="11"/>
  <c r="P270" i="11"/>
  <c r="Q248" i="11"/>
  <c r="T248" i="11"/>
  <c r="O248" i="11"/>
  <c r="S248" i="11"/>
  <c r="R248" i="11"/>
  <c r="U248" i="11"/>
  <c r="P248" i="11"/>
  <c r="R219" i="11"/>
  <c r="T149" i="11"/>
  <c r="Q149" i="11"/>
  <c r="R149" i="11"/>
  <c r="S149" i="11"/>
  <c r="P149" i="11"/>
  <c r="U149" i="11"/>
  <c r="O149" i="11"/>
  <c r="P50" i="11"/>
  <c r="U50" i="11"/>
  <c r="R50" i="11"/>
  <c r="O50" i="11"/>
  <c r="T50" i="11"/>
  <c r="S50" i="11"/>
  <c r="Q50" i="11"/>
  <c r="S71" i="11"/>
  <c r="P71" i="11"/>
  <c r="U71" i="11"/>
  <c r="Q71" i="11"/>
  <c r="O71" i="11"/>
  <c r="T71" i="11"/>
  <c r="R71" i="11"/>
  <c r="S55" i="11"/>
  <c r="T55" i="11"/>
  <c r="U55" i="11"/>
  <c r="P55" i="11"/>
  <c r="O55" i="11"/>
  <c r="R55" i="11"/>
  <c r="Q55" i="11"/>
  <c r="Q274" i="11"/>
  <c r="T274" i="11"/>
  <c r="U274" i="11"/>
  <c r="R274" i="11"/>
  <c r="O274" i="11"/>
  <c r="P274" i="11"/>
  <c r="S274" i="11"/>
  <c r="U259" i="11"/>
  <c r="R259" i="11"/>
  <c r="P259" i="11"/>
  <c r="Q259" i="11"/>
  <c r="O259" i="11"/>
  <c r="T259" i="11"/>
  <c r="S259" i="11"/>
  <c r="O235" i="11"/>
  <c r="R235" i="11"/>
  <c r="Q201" i="11"/>
  <c r="R201" i="11"/>
  <c r="U201" i="11"/>
  <c r="O201" i="11"/>
  <c r="P235" i="11"/>
  <c r="Q207" i="11"/>
  <c r="Q219" i="11"/>
  <c r="O190" i="11"/>
  <c r="S190" i="11"/>
  <c r="R190" i="11"/>
  <c r="T190" i="11"/>
  <c r="U190" i="11"/>
  <c r="Q190" i="11"/>
  <c r="P190" i="11"/>
  <c r="T153" i="11"/>
  <c r="U271" i="11"/>
  <c r="R271" i="11"/>
  <c r="P271" i="11"/>
  <c r="Q271" i="11"/>
  <c r="T271" i="11"/>
  <c r="O271" i="11"/>
  <c r="S271" i="11"/>
  <c r="U104" i="11"/>
  <c r="O104" i="11"/>
  <c r="R104" i="11"/>
  <c r="T104" i="11"/>
  <c r="S104" i="11"/>
  <c r="Q104" i="11"/>
  <c r="P104" i="11"/>
  <c r="T181" i="11"/>
  <c r="Q181" i="11"/>
  <c r="R181" i="11"/>
  <c r="S181" i="11"/>
  <c r="O181" i="11"/>
  <c r="V181" i="11" s="1"/>
  <c r="AC181" i="11" s="1"/>
  <c r="U181" i="11"/>
  <c r="P181" i="11"/>
  <c r="S81" i="11"/>
  <c r="P81" i="11"/>
  <c r="U81" i="11"/>
  <c r="T81" i="11"/>
  <c r="O81" i="11"/>
  <c r="R81" i="11"/>
  <c r="Q81" i="11"/>
  <c r="P48" i="11"/>
  <c r="U48" i="11"/>
  <c r="R48" i="11"/>
  <c r="S48" i="11"/>
  <c r="O48" i="11"/>
  <c r="T48" i="11"/>
  <c r="Q48" i="11"/>
  <c r="T212" i="11"/>
  <c r="R212" i="11"/>
  <c r="P212" i="11"/>
  <c r="O212" i="11"/>
  <c r="S212" i="11"/>
  <c r="Q212" i="11"/>
  <c r="U212" i="11"/>
  <c r="T157" i="11"/>
  <c r="Q157" i="11"/>
  <c r="R157" i="11"/>
  <c r="U157" i="11"/>
  <c r="P157" i="11"/>
  <c r="S157" i="11"/>
  <c r="O157" i="11"/>
  <c r="S87" i="11"/>
  <c r="P87" i="11"/>
  <c r="U87" i="11"/>
  <c r="Q87" i="11"/>
  <c r="O87" i="11"/>
  <c r="T87" i="11"/>
  <c r="R87" i="11"/>
  <c r="P239" i="11"/>
  <c r="Q239" i="11"/>
  <c r="T239" i="11"/>
  <c r="R239" i="11"/>
  <c r="O239" i="11"/>
  <c r="S239" i="11"/>
  <c r="U239" i="11"/>
  <c r="Q101" i="11"/>
  <c r="P101" i="11"/>
  <c r="R101" i="11"/>
  <c r="T101" i="11"/>
  <c r="O101" i="11"/>
  <c r="U101" i="11"/>
  <c r="S101" i="11"/>
  <c r="U109" i="11"/>
  <c r="R109" i="11"/>
  <c r="S95" i="11"/>
  <c r="P95" i="11"/>
  <c r="R95" i="11"/>
  <c r="Q95" i="11"/>
  <c r="O95" i="11"/>
  <c r="U95" i="11"/>
  <c r="T95" i="11"/>
  <c r="S85" i="11"/>
  <c r="P85" i="11"/>
  <c r="T85" i="11"/>
  <c r="R85" i="11"/>
  <c r="Q85" i="11"/>
  <c r="U85" i="11"/>
  <c r="O85" i="11"/>
  <c r="T167" i="11"/>
  <c r="Q167" i="11"/>
  <c r="P167" i="11"/>
  <c r="R167" i="11"/>
  <c r="O167" i="11"/>
  <c r="U167" i="11"/>
  <c r="S167" i="11"/>
  <c r="P194" i="11"/>
  <c r="O194" i="11"/>
  <c r="Q194" i="11"/>
  <c r="S194" i="11"/>
  <c r="T194" i="11"/>
  <c r="U194" i="11"/>
  <c r="R194" i="11"/>
  <c r="O112" i="11"/>
  <c r="O46" i="11"/>
  <c r="O30" i="11"/>
  <c r="V30" i="11" s="1"/>
  <c r="AC30" i="11" s="1"/>
  <c r="T24" i="11"/>
  <c r="S24" i="11"/>
  <c r="O24" i="11"/>
  <c r="U24" i="11"/>
  <c r="R24" i="11"/>
  <c r="P24" i="11"/>
  <c r="Q24" i="11"/>
  <c r="P18" i="11"/>
  <c r="O18" i="11"/>
  <c r="S18" i="11"/>
  <c r="Q18" i="11"/>
  <c r="U18" i="11"/>
  <c r="T18" i="11"/>
  <c r="R18" i="11"/>
  <c r="P26" i="11"/>
  <c r="O26" i="11"/>
  <c r="S26" i="11"/>
  <c r="T26" i="11"/>
  <c r="U26" i="11"/>
  <c r="R26" i="11"/>
  <c r="Q26" i="11"/>
  <c r="R33" i="11"/>
  <c r="S33" i="11"/>
  <c r="Q33" i="11"/>
  <c r="U33" i="11"/>
  <c r="T33" i="11"/>
  <c r="P33" i="11"/>
  <c r="O33" i="11"/>
  <c r="AF50" i="8"/>
  <c r="AD60" i="8"/>
  <c r="AD76" i="8"/>
  <c r="AD140" i="8"/>
  <c r="AD174" i="8"/>
  <c r="AD198" i="8"/>
  <c r="AD206" i="8"/>
  <c r="AD238" i="8"/>
  <c r="AD248" i="8"/>
  <c r="AD270" i="8"/>
  <c r="Z14" i="8"/>
  <c r="Z15" i="8"/>
  <c r="Z16" i="8"/>
  <c r="Z17" i="8"/>
  <c r="Z18" i="8"/>
  <c r="Z19" i="8"/>
  <c r="Z20" i="8"/>
  <c r="Z21" i="8"/>
  <c r="Z22" i="8"/>
  <c r="Z23" i="8"/>
  <c r="Z24" i="8"/>
  <c r="Z25" i="8"/>
  <c r="Z26" i="8"/>
  <c r="Z27" i="8"/>
  <c r="Z28" i="8"/>
  <c r="Z29" i="8"/>
  <c r="Z30" i="8"/>
  <c r="Z31" i="8"/>
  <c r="AA31" i="8" s="1"/>
  <c r="Z32" i="8"/>
  <c r="Z33" i="8"/>
  <c r="Z34" i="8"/>
  <c r="Z35" i="8"/>
  <c r="Z36" i="8"/>
  <c r="Z37" i="8"/>
  <c r="Z38" i="8"/>
  <c r="Z39" i="8"/>
  <c r="Z40" i="8"/>
  <c r="Z41" i="8"/>
  <c r="Z42" i="8"/>
  <c r="Z43" i="8"/>
  <c r="Z44" i="8"/>
  <c r="Z45" i="8"/>
  <c r="Z46" i="8"/>
  <c r="Z47" i="8"/>
  <c r="Z48" i="8"/>
  <c r="Z49" i="8"/>
  <c r="Z50" i="8"/>
  <c r="Z51" i="8"/>
  <c r="Z52" i="8"/>
  <c r="Z53" i="8"/>
  <c r="Z54" i="8"/>
  <c r="Z55" i="8"/>
  <c r="AA55" i="8" s="1"/>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AA87" i="8" s="1"/>
  <c r="Z88" i="8"/>
  <c r="Z89" i="8"/>
  <c r="Z90" i="8"/>
  <c r="Z91" i="8"/>
  <c r="Z92" i="8"/>
  <c r="Z93" i="8"/>
  <c r="Z94" i="8"/>
  <c r="Z95" i="8"/>
  <c r="Z96" i="8"/>
  <c r="Z97" i="8"/>
  <c r="Z98" i="8"/>
  <c r="Z99" i="8"/>
  <c r="AA99" i="8" s="1"/>
  <c r="Z100" i="8"/>
  <c r="Z101" i="8"/>
  <c r="Z102" i="8"/>
  <c r="Z103" i="8"/>
  <c r="AA103" i="8" s="1"/>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AA157" i="8" s="1"/>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AA223" i="8" s="1"/>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AA271" i="8" s="1"/>
  <c r="Z272" i="8"/>
  <c r="Z273" i="8"/>
  <c r="Z274" i="8"/>
  <c r="Z275" i="8"/>
  <c r="Y14" i="8"/>
  <c r="AC14" i="8" s="1"/>
  <c r="Y15" i="8"/>
  <c r="AC15" i="8" s="1"/>
  <c r="AE15" i="8" s="1"/>
  <c r="AF15" i="8" s="1"/>
  <c r="Y16" i="8"/>
  <c r="Y17" i="8"/>
  <c r="AC17" i="8" s="1"/>
  <c r="Y18" i="8"/>
  <c r="Y19" i="8"/>
  <c r="AC19" i="8" s="1"/>
  <c r="Y20" i="8"/>
  <c r="AC20" i="8" s="1"/>
  <c r="Y21" i="8"/>
  <c r="AC21" i="8" s="1"/>
  <c r="AE21" i="8" s="1"/>
  <c r="AF21" i="8" s="1"/>
  <c r="Y22" i="8"/>
  <c r="AC22" i="8" s="1"/>
  <c r="Y23" i="8"/>
  <c r="AC23" i="8" s="1"/>
  <c r="AE23" i="8" s="1"/>
  <c r="AF23" i="8" s="1"/>
  <c r="Y24" i="8"/>
  <c r="Y25" i="8"/>
  <c r="Y26" i="8"/>
  <c r="Y27" i="8"/>
  <c r="AC27" i="8" s="1"/>
  <c r="Y28" i="8"/>
  <c r="AC28" i="8" s="1"/>
  <c r="AE28" i="8" s="1"/>
  <c r="AF28" i="8" s="1"/>
  <c r="Y29" i="8"/>
  <c r="AC29" i="8" s="1"/>
  <c r="Y30" i="8"/>
  <c r="Y31" i="8"/>
  <c r="AC31" i="8" s="1"/>
  <c r="AE31" i="8" s="1"/>
  <c r="AF31" i="8" s="1"/>
  <c r="Y32" i="8"/>
  <c r="Y33" i="8"/>
  <c r="AC33" i="8" s="1"/>
  <c r="Y34" i="8"/>
  <c r="Y35" i="8"/>
  <c r="AC35" i="8" s="1"/>
  <c r="Y36" i="8"/>
  <c r="AC36" i="8" s="1"/>
  <c r="Y37" i="8"/>
  <c r="AC37" i="8" s="1"/>
  <c r="AE37" i="8" s="1"/>
  <c r="AF37" i="8" s="1"/>
  <c r="Y38" i="8"/>
  <c r="AC38" i="8" s="1"/>
  <c r="Y39" i="8"/>
  <c r="AC39" i="8" s="1"/>
  <c r="AE39" i="8" s="1"/>
  <c r="AF39" i="8" s="1"/>
  <c r="Y40" i="8"/>
  <c r="Y41" i="8"/>
  <c r="AC41" i="8" s="1"/>
  <c r="Y42" i="8"/>
  <c r="Y43" i="8"/>
  <c r="AC43" i="8" s="1"/>
  <c r="Y44" i="8"/>
  <c r="AC44" i="8" s="1"/>
  <c r="AE44" i="8" s="1"/>
  <c r="AF44" i="8" s="1"/>
  <c r="Y45" i="8"/>
  <c r="AC45" i="8" s="1"/>
  <c r="Y46" i="8"/>
  <c r="AC46" i="8" s="1"/>
  <c r="Y47" i="8"/>
  <c r="AC47" i="8" s="1"/>
  <c r="AE47" i="8" s="1"/>
  <c r="AF47" i="8" s="1"/>
  <c r="Y48" i="8"/>
  <c r="Y49" i="8"/>
  <c r="Y50" i="8"/>
  <c r="Y51" i="8"/>
  <c r="Y52" i="8"/>
  <c r="AC52" i="8" s="1"/>
  <c r="Y53" i="8"/>
  <c r="AC53" i="8" s="1"/>
  <c r="Y54" i="8"/>
  <c r="AC54" i="8" s="1"/>
  <c r="Y55" i="8"/>
  <c r="AC55" i="8" s="1"/>
  <c r="AE55" i="8" s="1"/>
  <c r="AF55" i="8" s="1"/>
  <c r="Y56" i="8"/>
  <c r="Y57" i="8"/>
  <c r="Y58" i="8"/>
  <c r="Y59" i="8"/>
  <c r="AC59" i="8" s="1"/>
  <c r="Y60" i="8"/>
  <c r="AC60" i="8" s="1"/>
  <c r="AE60" i="8" s="1"/>
  <c r="AF60" i="8" s="1"/>
  <c r="Y61" i="8"/>
  <c r="AC61" i="8" s="1"/>
  <c r="Y62" i="8"/>
  <c r="AC62" i="8" s="1"/>
  <c r="Y63" i="8"/>
  <c r="AC63" i="8" s="1"/>
  <c r="AE63" i="8" s="1"/>
  <c r="AF63" i="8" s="1"/>
  <c r="Y64" i="8"/>
  <c r="Y65" i="8"/>
  <c r="AC65" i="8" s="1"/>
  <c r="Y66" i="8"/>
  <c r="Y67" i="8"/>
  <c r="AC67" i="8" s="1"/>
  <c r="Y68" i="8"/>
  <c r="AC68" i="8" s="1"/>
  <c r="Y69" i="8"/>
  <c r="AC69" i="8" s="1"/>
  <c r="Y70" i="8"/>
  <c r="AC70" i="8" s="1"/>
  <c r="Y71" i="8"/>
  <c r="AC71" i="8" s="1"/>
  <c r="AE71" i="8" s="1"/>
  <c r="AF71" i="8" s="1"/>
  <c r="Y72" i="8"/>
  <c r="Y73" i="8"/>
  <c r="Y74" i="8"/>
  <c r="Y75" i="8"/>
  <c r="AC75" i="8" s="1"/>
  <c r="Y76" i="8"/>
  <c r="AC76" i="8" s="1"/>
  <c r="AE76" i="8" s="1"/>
  <c r="AF76" i="8" s="1"/>
  <c r="Y77" i="8"/>
  <c r="AC77" i="8" s="1"/>
  <c r="Y78" i="8"/>
  <c r="Y79" i="8"/>
  <c r="AC79" i="8" s="1"/>
  <c r="AE79" i="8" s="1"/>
  <c r="AF79" i="8" s="1"/>
  <c r="Y80" i="8"/>
  <c r="Y81" i="8"/>
  <c r="AC81" i="8" s="1"/>
  <c r="Y82" i="8"/>
  <c r="Y83" i="8"/>
  <c r="AC83" i="8" s="1"/>
  <c r="Y84" i="8"/>
  <c r="AC84" i="8" s="1"/>
  <c r="Y85" i="8"/>
  <c r="AC85" i="8" s="1"/>
  <c r="Y86" i="8"/>
  <c r="AC86" i="8" s="1"/>
  <c r="Y87" i="8"/>
  <c r="AC87" i="8" s="1"/>
  <c r="AE87" i="8" s="1"/>
  <c r="AF87" i="8" s="1"/>
  <c r="Y88" i="8"/>
  <c r="Y89" i="8"/>
  <c r="Y90" i="8"/>
  <c r="Y91" i="8"/>
  <c r="AC91" i="8" s="1"/>
  <c r="Y92" i="8"/>
  <c r="AC92" i="8" s="1"/>
  <c r="AE92" i="8" s="1"/>
  <c r="AF92" i="8" s="1"/>
  <c r="Y93" i="8"/>
  <c r="AC93" i="8" s="1"/>
  <c r="Y94" i="8"/>
  <c r="AC94" i="8" s="1"/>
  <c r="Y95" i="8"/>
  <c r="AC95" i="8" s="1"/>
  <c r="AE95" i="8" s="1"/>
  <c r="AF95" i="8" s="1"/>
  <c r="Y96" i="8"/>
  <c r="Y97" i="8"/>
  <c r="Y98" i="8"/>
  <c r="Y99" i="8"/>
  <c r="AC99" i="8" s="1"/>
  <c r="Y100" i="8"/>
  <c r="AC100" i="8" s="1"/>
  <c r="Y101" i="8"/>
  <c r="AC101" i="8" s="1"/>
  <c r="Y102" i="8"/>
  <c r="AC102" i="8" s="1"/>
  <c r="Y103" i="8"/>
  <c r="AC103" i="8" s="1"/>
  <c r="AE103" i="8" s="1"/>
  <c r="AF103" i="8" s="1"/>
  <c r="Y104" i="8"/>
  <c r="Y105" i="8"/>
  <c r="Y106" i="8"/>
  <c r="Y107" i="8"/>
  <c r="AC107" i="8" s="1"/>
  <c r="Y108" i="8"/>
  <c r="AC108" i="8" s="1"/>
  <c r="AE108" i="8" s="1"/>
  <c r="AF108" i="8" s="1"/>
  <c r="Y109" i="8"/>
  <c r="AC109" i="8" s="1"/>
  <c r="Y110" i="8"/>
  <c r="AC110" i="8" s="1"/>
  <c r="Y111" i="8"/>
  <c r="AC111" i="8" s="1"/>
  <c r="AE111" i="8" s="1"/>
  <c r="AF111" i="8" s="1"/>
  <c r="Y112" i="8"/>
  <c r="Y113" i="8"/>
  <c r="AC113" i="8" s="1"/>
  <c r="AD113" i="8" s="1"/>
  <c r="Y114" i="8"/>
  <c r="Y115" i="8"/>
  <c r="AC115" i="8" s="1"/>
  <c r="Y116" i="8"/>
  <c r="AC116" i="8" s="1"/>
  <c r="Y117" i="8"/>
  <c r="AC117" i="8" s="1"/>
  <c r="AE117" i="8" s="1"/>
  <c r="AF117" i="8" s="1"/>
  <c r="Y118" i="8"/>
  <c r="AC118" i="8" s="1"/>
  <c r="Y119" i="8"/>
  <c r="AC119" i="8" s="1"/>
  <c r="AE119" i="8" s="1"/>
  <c r="AF119" i="8" s="1"/>
  <c r="Y120" i="8"/>
  <c r="Y121" i="8"/>
  <c r="Y122" i="8"/>
  <c r="Y123" i="8"/>
  <c r="AC123" i="8" s="1"/>
  <c r="Y124" i="8"/>
  <c r="AC124" i="8" s="1"/>
  <c r="AE124" i="8" s="1"/>
  <c r="AF124" i="8" s="1"/>
  <c r="Y125" i="8"/>
  <c r="AC125" i="8" s="1"/>
  <c r="Y126" i="8"/>
  <c r="AC126" i="8" s="1"/>
  <c r="Y127" i="8"/>
  <c r="AC127" i="8" s="1"/>
  <c r="AE127" i="8" s="1"/>
  <c r="AF127" i="8" s="1"/>
  <c r="Y128" i="8"/>
  <c r="Y129" i="8"/>
  <c r="AC129" i="8" s="1"/>
  <c r="Y130" i="8"/>
  <c r="Y131" i="8"/>
  <c r="AC131" i="8" s="1"/>
  <c r="Y132" i="8"/>
  <c r="AC132" i="8" s="1"/>
  <c r="Y133" i="8"/>
  <c r="AC133" i="8" s="1"/>
  <c r="Y134" i="8"/>
  <c r="AC134" i="8" s="1"/>
  <c r="Y135" i="8"/>
  <c r="AC135" i="8" s="1"/>
  <c r="AE135" i="8" s="1"/>
  <c r="AF135" i="8" s="1"/>
  <c r="Y136" i="8"/>
  <c r="Y137" i="8"/>
  <c r="AC137" i="8" s="1"/>
  <c r="Y138" i="8"/>
  <c r="Y139" i="8"/>
  <c r="AC139" i="8" s="1"/>
  <c r="Y140" i="8"/>
  <c r="AC140" i="8" s="1"/>
  <c r="AE140" i="8" s="1"/>
  <c r="AF140" i="8" s="1"/>
  <c r="Y141" i="8"/>
  <c r="AC141" i="8" s="1"/>
  <c r="Y142" i="8"/>
  <c r="AC142" i="8" s="1"/>
  <c r="Y143" i="8"/>
  <c r="AC143" i="8" s="1"/>
  <c r="AE143" i="8" s="1"/>
  <c r="AF143" i="8" s="1"/>
  <c r="Y144" i="8"/>
  <c r="Y145" i="8"/>
  <c r="Y146" i="8"/>
  <c r="Y147" i="8"/>
  <c r="AC147" i="8" s="1"/>
  <c r="Y148" i="8"/>
  <c r="AC148" i="8" s="1"/>
  <c r="Y149" i="8"/>
  <c r="AC149" i="8" s="1"/>
  <c r="AE149" i="8" s="1"/>
  <c r="AF149" i="8" s="1"/>
  <c r="Y150" i="8"/>
  <c r="AC150" i="8" s="1"/>
  <c r="Y151" i="8"/>
  <c r="AC151" i="8" s="1"/>
  <c r="AE151" i="8" s="1"/>
  <c r="AF151" i="8" s="1"/>
  <c r="Y152" i="8"/>
  <c r="Y153" i="8"/>
  <c r="AC153" i="8" s="1"/>
  <c r="Y154" i="8"/>
  <c r="Y155" i="8"/>
  <c r="AC155" i="8" s="1"/>
  <c r="Y156" i="8"/>
  <c r="AC156" i="8" s="1"/>
  <c r="AE156" i="8" s="1"/>
  <c r="AF156" i="8" s="1"/>
  <c r="Y157" i="8"/>
  <c r="AC157" i="8" s="1"/>
  <c r="Y158" i="8"/>
  <c r="AC158" i="8" s="1"/>
  <c r="Y159" i="8"/>
  <c r="AC159" i="8" s="1"/>
  <c r="AE159" i="8" s="1"/>
  <c r="AF159" i="8" s="1"/>
  <c r="Y160" i="8"/>
  <c r="Y161" i="8"/>
  <c r="AC161" i="8" s="1"/>
  <c r="Y162" i="8"/>
  <c r="Y163" i="8"/>
  <c r="Y164" i="8"/>
  <c r="AC164" i="8" s="1"/>
  <c r="Y165" i="8"/>
  <c r="AC165" i="8" s="1"/>
  <c r="AE165" i="8" s="1"/>
  <c r="AF165" i="8" s="1"/>
  <c r="Y166" i="8"/>
  <c r="AC166" i="8" s="1"/>
  <c r="Y167" i="8"/>
  <c r="AC167" i="8" s="1"/>
  <c r="AE167" i="8" s="1"/>
  <c r="AF167" i="8" s="1"/>
  <c r="Y168" i="8"/>
  <c r="Y169" i="8"/>
  <c r="Y170" i="8"/>
  <c r="Y171" i="8"/>
  <c r="AC171" i="8" s="1"/>
  <c r="Y172" i="8"/>
  <c r="AC172" i="8" s="1"/>
  <c r="Y173" i="8"/>
  <c r="AC173" i="8" s="1"/>
  <c r="Y174" i="8"/>
  <c r="AC174" i="8" s="1"/>
  <c r="AE174" i="8" s="1"/>
  <c r="AF174" i="8" s="1"/>
  <c r="Y175" i="8"/>
  <c r="AC175" i="8" s="1"/>
  <c r="AE175" i="8" s="1"/>
  <c r="AF175" i="8" s="1"/>
  <c r="Y176" i="8"/>
  <c r="Y177" i="8"/>
  <c r="AC177" i="8" s="1"/>
  <c r="AE177" i="8" s="1"/>
  <c r="AF177" i="8" s="1"/>
  <c r="Y178" i="8"/>
  <c r="Y179" i="8"/>
  <c r="AC179" i="8" s="1"/>
  <c r="Y180" i="8"/>
  <c r="AC180" i="8" s="1"/>
  <c r="Y181" i="8"/>
  <c r="AC181" i="8" s="1"/>
  <c r="Y182" i="8"/>
  <c r="AC182" i="8" s="1"/>
  <c r="AE182" i="8" s="1"/>
  <c r="AF182" i="8" s="1"/>
  <c r="Y183" i="8"/>
  <c r="AC183" i="8" s="1"/>
  <c r="AE183" i="8" s="1"/>
  <c r="AF183" i="8" s="1"/>
  <c r="Y184" i="8"/>
  <c r="Y185" i="8"/>
  <c r="AC185" i="8" s="1"/>
  <c r="Y186" i="8"/>
  <c r="Y187" i="8"/>
  <c r="AC187" i="8" s="1"/>
  <c r="Y188" i="8"/>
  <c r="Y189" i="8"/>
  <c r="AC189" i="8" s="1"/>
  <c r="Y190" i="8"/>
  <c r="AC190" i="8" s="1"/>
  <c r="AE190" i="8" s="1"/>
  <c r="AF190" i="8" s="1"/>
  <c r="Y191" i="8"/>
  <c r="AC191" i="8" s="1"/>
  <c r="AE191" i="8" s="1"/>
  <c r="AF191" i="8" s="1"/>
  <c r="Y192" i="8"/>
  <c r="Y193" i="8"/>
  <c r="Y194" i="8"/>
  <c r="Y195" i="8"/>
  <c r="AC195" i="8" s="1"/>
  <c r="Y196" i="8"/>
  <c r="AC196" i="8" s="1"/>
  <c r="Y197" i="8"/>
  <c r="AC197" i="8" s="1"/>
  <c r="Y198" i="8"/>
  <c r="AC198" i="8" s="1"/>
  <c r="AE198" i="8" s="1"/>
  <c r="AF198" i="8" s="1"/>
  <c r="Y199" i="8"/>
  <c r="AC199" i="8" s="1"/>
  <c r="AE199" i="8" s="1"/>
  <c r="AF199" i="8" s="1"/>
  <c r="Y200" i="8"/>
  <c r="Y201" i="8"/>
  <c r="AC201" i="8" s="1"/>
  <c r="AE201" i="8" s="1"/>
  <c r="AF201" i="8" s="1"/>
  <c r="Y202" i="8"/>
  <c r="Y203" i="8"/>
  <c r="AC203" i="8" s="1"/>
  <c r="Y204" i="8"/>
  <c r="Y205" i="8"/>
  <c r="AC205" i="8" s="1"/>
  <c r="Y206" i="8"/>
  <c r="AC206" i="8" s="1"/>
  <c r="AE206" i="8" s="1"/>
  <c r="AF206" i="8" s="1"/>
  <c r="Y207" i="8"/>
  <c r="AC207" i="8" s="1"/>
  <c r="AE207" i="8" s="1"/>
  <c r="AF207" i="8" s="1"/>
  <c r="Y208" i="8"/>
  <c r="Y209" i="8"/>
  <c r="AC209" i="8" s="1"/>
  <c r="Y210" i="8"/>
  <c r="Y211" i="8"/>
  <c r="AC211" i="8" s="1"/>
  <c r="Y212" i="8"/>
  <c r="Y213" i="8"/>
  <c r="AC213" i="8" s="1"/>
  <c r="Y214" i="8"/>
  <c r="AC214" i="8" s="1"/>
  <c r="AE214" i="8" s="1"/>
  <c r="AF214" i="8" s="1"/>
  <c r="Y215" i="8"/>
  <c r="AC215" i="8" s="1"/>
  <c r="AE215" i="8" s="1"/>
  <c r="AF215" i="8" s="1"/>
  <c r="Y216" i="8"/>
  <c r="Y217" i="8"/>
  <c r="Y218" i="8"/>
  <c r="Y219" i="8"/>
  <c r="AC219" i="8" s="1"/>
  <c r="Y220" i="8"/>
  <c r="Y221" i="8"/>
  <c r="AC221" i="8" s="1"/>
  <c r="Y222" i="8"/>
  <c r="AC222" i="8" s="1"/>
  <c r="AE222" i="8" s="1"/>
  <c r="AF222" i="8" s="1"/>
  <c r="Y223" i="8"/>
  <c r="AC223" i="8" s="1"/>
  <c r="AE223" i="8" s="1"/>
  <c r="AF223" i="8" s="1"/>
  <c r="Y224" i="8"/>
  <c r="Y225" i="8"/>
  <c r="AC225" i="8" s="1"/>
  <c r="AE225" i="8" s="1"/>
  <c r="AF225" i="8" s="1"/>
  <c r="Y226" i="8"/>
  <c r="Y227" i="8"/>
  <c r="AC227" i="8" s="1"/>
  <c r="Y228" i="8"/>
  <c r="Y229" i="8"/>
  <c r="AC229" i="8" s="1"/>
  <c r="Y230" i="8"/>
  <c r="AC230" i="8" s="1"/>
  <c r="AE230" i="8" s="1"/>
  <c r="AF230" i="8" s="1"/>
  <c r="Y231" i="8"/>
  <c r="AC231" i="8" s="1"/>
  <c r="Y232" i="8"/>
  <c r="Y233" i="8"/>
  <c r="AC233" i="8" s="1"/>
  <c r="Y234" i="8"/>
  <c r="Y235" i="8"/>
  <c r="AC235" i="8" s="1"/>
  <c r="Y236" i="8"/>
  <c r="Y237" i="8"/>
  <c r="AC237" i="8" s="1"/>
  <c r="Y238" i="8"/>
  <c r="AC238" i="8" s="1"/>
  <c r="AE238" i="8" s="1"/>
  <c r="AF238" i="8" s="1"/>
  <c r="Y239" i="8"/>
  <c r="AC239" i="8" s="1"/>
  <c r="AE239" i="8" s="1"/>
  <c r="AF239" i="8" s="1"/>
  <c r="Y240" i="8"/>
  <c r="Y241" i="8"/>
  <c r="Y242" i="8"/>
  <c r="Y243" i="8"/>
  <c r="AC243" i="8" s="1"/>
  <c r="Y244" i="8"/>
  <c r="Y245" i="8"/>
  <c r="AC245" i="8" s="1"/>
  <c r="Y246" i="8"/>
  <c r="AC246" i="8" s="1"/>
  <c r="AE246" i="8" s="1"/>
  <c r="AF246" i="8" s="1"/>
  <c r="Y247" i="8"/>
  <c r="AC247" i="8" s="1"/>
  <c r="AE247" i="8" s="1"/>
  <c r="AF247" i="8" s="1"/>
  <c r="Y248" i="8"/>
  <c r="Y249" i="8"/>
  <c r="AC249" i="8" s="1"/>
  <c r="AE249" i="8" s="1"/>
  <c r="AF249" i="8" s="1"/>
  <c r="Y250" i="8"/>
  <c r="Y251" i="8"/>
  <c r="AC251" i="8" s="1"/>
  <c r="Y252" i="8"/>
  <c r="Y253" i="8"/>
  <c r="AC253" i="8" s="1"/>
  <c r="Y254" i="8"/>
  <c r="AC254" i="8" s="1"/>
  <c r="AE254" i="8" s="1"/>
  <c r="AF254" i="8" s="1"/>
  <c r="Y255" i="8"/>
  <c r="AC255" i="8" s="1"/>
  <c r="AE255" i="8" s="1"/>
  <c r="AF255" i="8" s="1"/>
  <c r="Y256" i="8"/>
  <c r="Y257" i="8"/>
  <c r="AC257" i="8" s="1"/>
  <c r="Y258" i="8"/>
  <c r="Y259" i="8"/>
  <c r="AC259" i="8" s="1"/>
  <c r="Y260" i="8"/>
  <c r="AC260" i="8" s="1"/>
  <c r="Y261" i="8"/>
  <c r="AC261" i="8" s="1"/>
  <c r="Y262" i="8"/>
  <c r="AC262" i="8" s="1"/>
  <c r="AE262" i="8" s="1"/>
  <c r="AF262" i="8" s="1"/>
  <c r="Y263" i="8"/>
  <c r="AC263" i="8" s="1"/>
  <c r="AE263" i="8" s="1"/>
  <c r="AF263" i="8" s="1"/>
  <c r="Y264" i="8"/>
  <c r="Y265" i="8"/>
  <c r="Y266" i="8"/>
  <c r="Y267" i="8"/>
  <c r="AC267" i="8" s="1"/>
  <c r="Y268" i="8"/>
  <c r="Y269" i="8"/>
  <c r="AC269" i="8" s="1"/>
  <c r="Y270" i="8"/>
  <c r="AC270" i="8" s="1"/>
  <c r="AE270" i="8" s="1"/>
  <c r="AF270" i="8" s="1"/>
  <c r="Y271" i="8"/>
  <c r="AC271" i="8" s="1"/>
  <c r="AE271" i="8" s="1"/>
  <c r="AF271" i="8" s="1"/>
  <c r="Y272" i="8"/>
  <c r="Y273" i="8"/>
  <c r="AC273" i="8" s="1"/>
  <c r="AE273" i="8" s="1"/>
  <c r="AF273" i="8" s="1"/>
  <c r="Y274" i="8"/>
  <c r="Y275" i="8"/>
  <c r="AC275" i="8" s="1"/>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2" i="8"/>
  <c r="X103" i="8"/>
  <c r="X104" i="8"/>
  <c r="X105" i="8"/>
  <c r="X106" i="8"/>
  <c r="X107" i="8"/>
  <c r="X108" i="8"/>
  <c r="X109" i="8"/>
  <c r="X110" i="8"/>
  <c r="X111" i="8"/>
  <c r="X112" i="8"/>
  <c r="X113" i="8"/>
  <c r="X114" i="8"/>
  <c r="X115" i="8"/>
  <c r="X116" i="8"/>
  <c r="X117" i="8"/>
  <c r="X118" i="8"/>
  <c r="X119" i="8"/>
  <c r="X120" i="8"/>
  <c r="X121" i="8"/>
  <c r="X122" i="8"/>
  <c r="X123" i="8"/>
  <c r="X124" i="8"/>
  <c r="X125" i="8"/>
  <c r="X126" i="8"/>
  <c r="X127" i="8"/>
  <c r="X128" i="8"/>
  <c r="X129" i="8"/>
  <c r="X130" i="8"/>
  <c r="X131" i="8"/>
  <c r="X132" i="8"/>
  <c r="X133" i="8"/>
  <c r="X134" i="8"/>
  <c r="X135" i="8"/>
  <c r="X136" i="8"/>
  <c r="X137" i="8"/>
  <c r="X138" i="8"/>
  <c r="X139" i="8"/>
  <c r="X140" i="8"/>
  <c r="X141" i="8"/>
  <c r="X142" i="8"/>
  <c r="X143" i="8"/>
  <c r="X144" i="8"/>
  <c r="X145" i="8"/>
  <c r="X146" i="8"/>
  <c r="X147" i="8"/>
  <c r="X148" i="8"/>
  <c r="X149" i="8"/>
  <c r="X150" i="8"/>
  <c r="X151" i="8"/>
  <c r="X152" i="8"/>
  <c r="X153" i="8"/>
  <c r="X154" i="8"/>
  <c r="X155" i="8"/>
  <c r="X156" i="8"/>
  <c r="X157" i="8"/>
  <c r="X158" i="8"/>
  <c r="X159" i="8"/>
  <c r="X160" i="8"/>
  <c r="X161" i="8"/>
  <c r="X162" i="8"/>
  <c r="X163" i="8"/>
  <c r="X164" i="8"/>
  <c r="X165" i="8"/>
  <c r="X166" i="8"/>
  <c r="X167" i="8"/>
  <c r="X168" i="8"/>
  <c r="X169" i="8"/>
  <c r="X170" i="8"/>
  <c r="X171" i="8"/>
  <c r="X172" i="8"/>
  <c r="X173" i="8"/>
  <c r="X174" i="8"/>
  <c r="X175" i="8"/>
  <c r="X176" i="8"/>
  <c r="X177" i="8"/>
  <c r="X178" i="8"/>
  <c r="X179" i="8"/>
  <c r="X180" i="8"/>
  <c r="X181" i="8"/>
  <c r="X182" i="8"/>
  <c r="X183" i="8"/>
  <c r="X184" i="8"/>
  <c r="X185" i="8"/>
  <c r="X186" i="8"/>
  <c r="X187" i="8"/>
  <c r="X188" i="8"/>
  <c r="X189" i="8"/>
  <c r="X190" i="8"/>
  <c r="X191" i="8"/>
  <c r="X192" i="8"/>
  <c r="X193" i="8"/>
  <c r="X194" i="8"/>
  <c r="X195" i="8"/>
  <c r="X196" i="8"/>
  <c r="X197" i="8"/>
  <c r="X198" i="8"/>
  <c r="X199" i="8"/>
  <c r="X200" i="8"/>
  <c r="X201" i="8"/>
  <c r="X202" i="8"/>
  <c r="X203" i="8"/>
  <c r="X204" i="8"/>
  <c r="X205" i="8"/>
  <c r="X206" i="8"/>
  <c r="X207" i="8"/>
  <c r="X208" i="8"/>
  <c r="X209" i="8"/>
  <c r="X210" i="8"/>
  <c r="X211" i="8"/>
  <c r="X212" i="8"/>
  <c r="X213" i="8"/>
  <c r="X214" i="8"/>
  <c r="X215" i="8"/>
  <c r="X216" i="8"/>
  <c r="X217" i="8"/>
  <c r="X218" i="8"/>
  <c r="X219" i="8"/>
  <c r="X220" i="8"/>
  <c r="X221" i="8"/>
  <c r="X222" i="8"/>
  <c r="X223" i="8"/>
  <c r="X224" i="8"/>
  <c r="X225" i="8"/>
  <c r="X226" i="8"/>
  <c r="X227" i="8"/>
  <c r="X228" i="8"/>
  <c r="X229" i="8"/>
  <c r="X230" i="8"/>
  <c r="X231" i="8"/>
  <c r="X232" i="8"/>
  <c r="X233" i="8"/>
  <c r="X234" i="8"/>
  <c r="X235" i="8"/>
  <c r="X236" i="8"/>
  <c r="X237" i="8"/>
  <c r="X238" i="8"/>
  <c r="X239" i="8"/>
  <c r="X240" i="8"/>
  <c r="X241" i="8"/>
  <c r="X242" i="8"/>
  <c r="X243" i="8"/>
  <c r="X244" i="8"/>
  <c r="X245" i="8"/>
  <c r="X246" i="8"/>
  <c r="X247" i="8"/>
  <c r="X248" i="8"/>
  <c r="X249" i="8"/>
  <c r="X250" i="8"/>
  <c r="X251" i="8"/>
  <c r="X252" i="8"/>
  <c r="X253" i="8"/>
  <c r="X254" i="8"/>
  <c r="X255" i="8"/>
  <c r="X256" i="8"/>
  <c r="X257" i="8"/>
  <c r="X258" i="8"/>
  <c r="X259" i="8"/>
  <c r="X260" i="8"/>
  <c r="X261" i="8"/>
  <c r="X262" i="8"/>
  <c r="X263" i="8"/>
  <c r="X264" i="8"/>
  <c r="X265" i="8"/>
  <c r="X266" i="8"/>
  <c r="X267" i="8"/>
  <c r="X268" i="8"/>
  <c r="X269" i="8"/>
  <c r="X270" i="8"/>
  <c r="X271" i="8"/>
  <c r="X272" i="8"/>
  <c r="X273" i="8"/>
  <c r="X274" i="8"/>
  <c r="X275" i="8"/>
  <c r="W14" i="8"/>
  <c r="W15" i="8"/>
  <c r="N15" i="8" s="1"/>
  <c r="W16" i="8"/>
  <c r="N16" i="8" s="1"/>
  <c r="W17" i="8"/>
  <c r="M17" i="8" s="1"/>
  <c r="W18" i="8"/>
  <c r="W19" i="8"/>
  <c r="W20" i="8"/>
  <c r="W21" i="8"/>
  <c r="W22" i="8"/>
  <c r="W23" i="8"/>
  <c r="M23" i="8" s="1"/>
  <c r="W24" i="8"/>
  <c r="N24" i="8" s="1"/>
  <c r="W25" i="8"/>
  <c r="W26" i="8"/>
  <c r="W27" i="8"/>
  <c r="W28" i="8"/>
  <c r="N28" i="8" s="1"/>
  <c r="W29" i="8"/>
  <c r="W30" i="8"/>
  <c r="W31" i="8"/>
  <c r="N31" i="8" s="1"/>
  <c r="W32" i="8"/>
  <c r="N32" i="8" s="1"/>
  <c r="W33" i="8"/>
  <c r="N33" i="8" s="1"/>
  <c r="W34" i="8"/>
  <c r="W35" i="8"/>
  <c r="W36" i="8"/>
  <c r="W37" i="8"/>
  <c r="W38" i="8"/>
  <c r="W39" i="8"/>
  <c r="N39" i="8" s="1"/>
  <c r="W40" i="8"/>
  <c r="N40" i="8" s="1"/>
  <c r="W41" i="8"/>
  <c r="N41" i="8" s="1"/>
  <c r="W42" i="8"/>
  <c r="W43" i="8"/>
  <c r="W44" i="8"/>
  <c r="W45" i="8"/>
  <c r="W46" i="8"/>
  <c r="W47" i="8"/>
  <c r="N47" i="8" s="1"/>
  <c r="W48" i="8"/>
  <c r="N48" i="8" s="1"/>
  <c r="W49" i="8"/>
  <c r="N49" i="8" s="1"/>
  <c r="W50" i="8"/>
  <c r="W51" i="8"/>
  <c r="W52" i="8"/>
  <c r="N52" i="8" s="1"/>
  <c r="W53" i="8"/>
  <c r="W54" i="8"/>
  <c r="W55" i="8"/>
  <c r="N55" i="8" s="1"/>
  <c r="W56" i="8"/>
  <c r="N56" i="8" s="1"/>
  <c r="W57" i="8"/>
  <c r="W58" i="8"/>
  <c r="W59" i="8"/>
  <c r="W60" i="8"/>
  <c r="W61" i="8"/>
  <c r="W62" i="8"/>
  <c r="W63" i="8"/>
  <c r="AA63" i="8" s="1"/>
  <c r="W64" i="8"/>
  <c r="M64" i="8" s="1"/>
  <c r="W65" i="8"/>
  <c r="N65" i="8" s="1"/>
  <c r="W66" i="8"/>
  <c r="W67" i="8"/>
  <c r="W68" i="8"/>
  <c r="W69" i="8"/>
  <c r="W70" i="8"/>
  <c r="W71" i="8"/>
  <c r="M71" i="8" s="1"/>
  <c r="W72" i="8"/>
  <c r="M72" i="8" s="1"/>
  <c r="W73" i="8"/>
  <c r="N73" i="8" s="1"/>
  <c r="W74" i="8"/>
  <c r="W75" i="8"/>
  <c r="W76" i="8"/>
  <c r="W77" i="8"/>
  <c r="W78" i="8"/>
  <c r="W79" i="8"/>
  <c r="AA79" i="8" s="1"/>
  <c r="W80" i="8"/>
  <c r="N80" i="8" s="1"/>
  <c r="W81" i="8"/>
  <c r="N81" i="8" s="1"/>
  <c r="W82" i="8"/>
  <c r="W83" i="8"/>
  <c r="W84" i="8"/>
  <c r="W85" i="8"/>
  <c r="W86" i="8"/>
  <c r="W87" i="8"/>
  <c r="N87" i="8" s="1"/>
  <c r="W88" i="8"/>
  <c r="M88" i="8" s="1"/>
  <c r="W89" i="8"/>
  <c r="N89" i="8" s="1"/>
  <c r="W90" i="8"/>
  <c r="W91" i="8"/>
  <c r="W92" i="8"/>
  <c r="W93" i="8"/>
  <c r="W94" i="8"/>
  <c r="W95" i="8"/>
  <c r="W96" i="8"/>
  <c r="M96" i="8" s="1"/>
  <c r="W97" i="8"/>
  <c r="N97" i="8" s="1"/>
  <c r="W98" i="8"/>
  <c r="W99" i="8"/>
  <c r="W100" i="8"/>
  <c r="W101" i="8"/>
  <c r="W102" i="8"/>
  <c r="W103" i="8"/>
  <c r="M103" i="8" s="1"/>
  <c r="W104" i="8"/>
  <c r="M104" i="8" s="1"/>
  <c r="W105" i="8"/>
  <c r="N105" i="8" s="1"/>
  <c r="W106" i="8"/>
  <c r="W107" i="8"/>
  <c r="W108" i="8"/>
  <c r="W109" i="8"/>
  <c r="W110" i="8"/>
  <c r="W111" i="8"/>
  <c r="M111" i="8" s="1"/>
  <c r="W112" i="8"/>
  <c r="AA112" i="8" s="1"/>
  <c r="W113" i="8"/>
  <c r="N113" i="8" s="1"/>
  <c r="W114" i="8"/>
  <c r="W115" i="8"/>
  <c r="W116" i="8"/>
  <c r="W117" i="8"/>
  <c r="W118" i="8"/>
  <c r="W119" i="8"/>
  <c r="M119" i="8" s="1"/>
  <c r="W120" i="8"/>
  <c r="M120" i="8" s="1"/>
  <c r="W121" i="8"/>
  <c r="N121" i="8" s="1"/>
  <c r="W122" i="8"/>
  <c r="W123" i="8"/>
  <c r="W124" i="8"/>
  <c r="W125" i="8"/>
  <c r="W126" i="8"/>
  <c r="W127" i="8"/>
  <c r="M127" i="8" s="1"/>
  <c r="W128" i="8"/>
  <c r="M128" i="8" s="1"/>
  <c r="W129" i="8"/>
  <c r="N129" i="8" s="1"/>
  <c r="W130" i="8"/>
  <c r="W131" i="8"/>
  <c r="W132" i="8"/>
  <c r="W133" i="8"/>
  <c r="W134" i="8"/>
  <c r="W135" i="8"/>
  <c r="AA135" i="8" s="1"/>
  <c r="W136" i="8"/>
  <c r="M136" i="8" s="1"/>
  <c r="W137" i="8"/>
  <c r="N137" i="8" s="1"/>
  <c r="W138" i="8"/>
  <c r="W139" i="8"/>
  <c r="W140" i="8"/>
  <c r="W141" i="8"/>
  <c r="W142" i="8"/>
  <c r="W143" i="8"/>
  <c r="AA143" i="8" s="1"/>
  <c r="W144" i="8"/>
  <c r="N144" i="8" s="1"/>
  <c r="W145" i="8"/>
  <c r="N145" i="8" s="1"/>
  <c r="W146" i="8"/>
  <c r="W147" i="8"/>
  <c r="W148" i="8"/>
  <c r="W149" i="8"/>
  <c r="W150" i="8"/>
  <c r="W151" i="8"/>
  <c r="N151" i="8" s="1"/>
  <c r="W152" i="8"/>
  <c r="W153" i="8"/>
  <c r="N153" i="8" s="1"/>
  <c r="W154" i="8"/>
  <c r="W155" i="8"/>
  <c r="W156" i="8"/>
  <c r="W157" i="8"/>
  <c r="W158" i="8"/>
  <c r="W159" i="8"/>
  <c r="W160" i="8"/>
  <c r="M160" i="8" s="1"/>
  <c r="W161" i="8"/>
  <c r="N161" i="8" s="1"/>
  <c r="W162" i="8"/>
  <c r="W163" i="8"/>
  <c r="W164" i="8"/>
  <c r="W165" i="8"/>
  <c r="N165" i="8" s="1"/>
  <c r="W166" i="8"/>
  <c r="W167" i="8"/>
  <c r="N167" i="8" s="1"/>
  <c r="W168" i="8"/>
  <c r="M168" i="8" s="1"/>
  <c r="W169" i="8"/>
  <c r="N169" i="8" s="1"/>
  <c r="W170" i="8"/>
  <c r="W171" i="8"/>
  <c r="W172" i="8"/>
  <c r="W173" i="8"/>
  <c r="W174" i="8"/>
  <c r="W175" i="8"/>
  <c r="M175" i="8" s="1"/>
  <c r="W176" i="8"/>
  <c r="AA176" i="8" s="1"/>
  <c r="W177" i="8"/>
  <c r="N177" i="8" s="1"/>
  <c r="W178" i="8"/>
  <c r="W179" i="8"/>
  <c r="W180" i="8"/>
  <c r="W181" i="8"/>
  <c r="W182" i="8"/>
  <c r="W183" i="8"/>
  <c r="W184" i="8"/>
  <c r="M184" i="8" s="1"/>
  <c r="W185" i="8"/>
  <c r="N185" i="8" s="1"/>
  <c r="W186" i="8"/>
  <c r="W187" i="8"/>
  <c r="W188" i="8"/>
  <c r="W189" i="8"/>
  <c r="W190" i="8"/>
  <c r="W191" i="8"/>
  <c r="W192" i="8"/>
  <c r="M192" i="8" s="1"/>
  <c r="W193" i="8"/>
  <c r="N193" i="8" s="1"/>
  <c r="W194" i="8"/>
  <c r="W195" i="8"/>
  <c r="M195" i="8" s="1"/>
  <c r="W196" i="8"/>
  <c r="W197" i="8"/>
  <c r="W198" i="8"/>
  <c r="W199" i="8"/>
  <c r="N199" i="8" s="1"/>
  <c r="W200" i="8"/>
  <c r="M200" i="8" s="1"/>
  <c r="W201" i="8"/>
  <c r="N201" i="8" s="1"/>
  <c r="W202" i="8"/>
  <c r="W203" i="8"/>
  <c r="W204" i="8"/>
  <c r="W205" i="8"/>
  <c r="W206" i="8"/>
  <c r="W207" i="8"/>
  <c r="W208" i="8"/>
  <c r="N208" i="8" s="1"/>
  <c r="W209" i="8"/>
  <c r="N209" i="8" s="1"/>
  <c r="W210" i="8"/>
  <c r="W211" i="8"/>
  <c r="W212" i="8"/>
  <c r="W213" i="8"/>
  <c r="W214" i="8"/>
  <c r="W215" i="8"/>
  <c r="W216" i="8"/>
  <c r="W217" i="8"/>
  <c r="N217" i="8" s="1"/>
  <c r="W218" i="8"/>
  <c r="W219" i="8"/>
  <c r="W220" i="8"/>
  <c r="W221" i="8"/>
  <c r="W222" i="8"/>
  <c r="W223" i="8"/>
  <c r="W224" i="8"/>
  <c r="M224" i="8" s="1"/>
  <c r="W225" i="8"/>
  <c r="N225" i="8" s="1"/>
  <c r="W226" i="8"/>
  <c r="W227" i="8"/>
  <c r="W228" i="8"/>
  <c r="W229" i="8"/>
  <c r="N229" i="8" s="1"/>
  <c r="W230" i="8"/>
  <c r="W231" i="8"/>
  <c r="N231" i="8" s="1"/>
  <c r="W232" i="8"/>
  <c r="M232" i="8" s="1"/>
  <c r="W233" i="8"/>
  <c r="N233" i="8" s="1"/>
  <c r="W234" i="8"/>
  <c r="W235" i="8"/>
  <c r="W236" i="8"/>
  <c r="W237" i="8"/>
  <c r="W238" i="8"/>
  <c r="W239" i="8"/>
  <c r="N239" i="8" s="1"/>
  <c r="W240" i="8"/>
  <c r="AA240" i="8" s="1"/>
  <c r="W241" i="8"/>
  <c r="N241" i="8" s="1"/>
  <c r="W242" i="8"/>
  <c r="W243" i="8"/>
  <c r="W244" i="8"/>
  <c r="W245" i="8"/>
  <c r="W246" i="8"/>
  <c r="W247" i="8"/>
  <c r="AA247" i="8" s="1"/>
  <c r="W248" i="8"/>
  <c r="M248" i="8" s="1"/>
  <c r="W249" i="8"/>
  <c r="N249" i="8" s="1"/>
  <c r="W250" i="8"/>
  <c r="W251" i="8"/>
  <c r="W252" i="8"/>
  <c r="W253" i="8"/>
  <c r="M253" i="8" s="1"/>
  <c r="W254" i="8"/>
  <c r="W255" i="8"/>
  <c r="N255" i="8" s="1"/>
  <c r="W256" i="8"/>
  <c r="M256" i="8" s="1"/>
  <c r="W257" i="8"/>
  <c r="N257" i="8" s="1"/>
  <c r="W258" i="8"/>
  <c r="N258" i="8" s="1"/>
  <c r="W259" i="8"/>
  <c r="W260" i="8"/>
  <c r="W261" i="8"/>
  <c r="W262" i="8"/>
  <c r="W263" i="8"/>
  <c r="AA263" i="8" s="1"/>
  <c r="W264" i="8"/>
  <c r="M264" i="8" s="1"/>
  <c r="W265" i="8"/>
  <c r="W266" i="8"/>
  <c r="AA266" i="8" s="1"/>
  <c r="W267" i="8"/>
  <c r="W268" i="8"/>
  <c r="W269" i="8"/>
  <c r="W270" i="8"/>
  <c r="N270" i="8" s="1"/>
  <c r="W271" i="8"/>
  <c r="W272" i="8"/>
  <c r="N272" i="8" s="1"/>
  <c r="W273" i="8"/>
  <c r="N273" i="8" s="1"/>
  <c r="W274" i="8"/>
  <c r="N274" i="8" s="1"/>
  <c r="W275" i="8"/>
  <c r="AE106" i="8"/>
  <c r="AF106" i="8" s="1"/>
  <c r="AC16" i="8"/>
  <c r="AD16" i="8" s="1"/>
  <c r="AC18" i="8"/>
  <c r="AC24" i="8"/>
  <c r="AC25" i="8"/>
  <c r="AC26" i="8"/>
  <c r="AE26" i="8" s="1"/>
  <c r="AF26" i="8" s="1"/>
  <c r="AC30" i="8"/>
  <c r="AC32" i="8"/>
  <c r="AC34" i="8"/>
  <c r="AE34" i="8" s="1"/>
  <c r="AF34" i="8" s="1"/>
  <c r="AC40" i="8"/>
  <c r="AC42" i="8"/>
  <c r="AD42" i="8" s="1"/>
  <c r="AC48" i="8"/>
  <c r="AC49" i="8"/>
  <c r="AC50" i="8"/>
  <c r="AE50" i="8" s="1"/>
  <c r="AC51" i="8"/>
  <c r="AC56" i="8"/>
  <c r="AC57" i="8"/>
  <c r="AC58" i="8"/>
  <c r="AE58" i="8" s="1"/>
  <c r="AF58" i="8" s="1"/>
  <c r="AC64" i="8"/>
  <c r="AC66" i="8"/>
  <c r="AC72" i="8"/>
  <c r="AC73" i="8"/>
  <c r="AC74" i="8"/>
  <c r="AE74" i="8" s="1"/>
  <c r="AF74" i="8" s="1"/>
  <c r="AC78" i="8"/>
  <c r="AC80" i="8"/>
  <c r="AC82" i="8"/>
  <c r="AC88" i="8"/>
  <c r="AC89" i="8"/>
  <c r="AC90" i="8"/>
  <c r="AE90" i="8" s="1"/>
  <c r="AF90" i="8" s="1"/>
  <c r="AC96" i="8"/>
  <c r="AC97" i="8"/>
  <c r="AC98" i="8"/>
  <c r="AC104" i="8"/>
  <c r="AC105" i="8"/>
  <c r="AC106" i="8"/>
  <c r="AD106" i="8" s="1"/>
  <c r="AC112" i="8"/>
  <c r="AC114" i="8"/>
  <c r="AD114" i="8" s="1"/>
  <c r="AC120" i="8"/>
  <c r="AC121" i="8"/>
  <c r="AC122" i="8"/>
  <c r="AE122" i="8" s="1"/>
  <c r="AF122" i="8" s="1"/>
  <c r="AC128" i="8"/>
  <c r="AC130" i="8"/>
  <c r="AC136" i="8"/>
  <c r="AC138" i="8"/>
  <c r="AE138" i="8" s="1"/>
  <c r="AF138" i="8" s="1"/>
  <c r="AC144" i="8"/>
  <c r="AC145" i="8"/>
  <c r="AC146" i="8"/>
  <c r="AD146" i="8" s="1"/>
  <c r="AC152" i="8"/>
  <c r="AC154" i="8"/>
  <c r="AE154" i="8" s="1"/>
  <c r="AF154" i="8" s="1"/>
  <c r="AC160" i="8"/>
  <c r="AC162" i="8"/>
  <c r="AC163" i="8"/>
  <c r="AC168" i="8"/>
  <c r="AC169" i="8"/>
  <c r="AE169" i="8" s="1"/>
  <c r="AF169" i="8" s="1"/>
  <c r="AC170" i="8"/>
  <c r="AC176" i="8"/>
  <c r="AE176" i="8" s="1"/>
  <c r="AF176" i="8" s="1"/>
  <c r="AC178" i="8"/>
  <c r="AC184" i="8"/>
  <c r="AE184" i="8" s="1"/>
  <c r="AF184" i="8" s="1"/>
  <c r="AC186" i="8"/>
  <c r="AC188" i="8"/>
  <c r="AC192" i="8"/>
  <c r="AC193" i="8"/>
  <c r="AE193" i="8" s="1"/>
  <c r="AF193" i="8" s="1"/>
  <c r="AC194" i="8"/>
  <c r="AC200" i="8"/>
  <c r="AE200" i="8" s="1"/>
  <c r="AF200" i="8" s="1"/>
  <c r="AC202" i="8"/>
  <c r="AC204" i="8"/>
  <c r="AC208" i="8"/>
  <c r="AE208" i="8" s="1"/>
  <c r="AF208" i="8" s="1"/>
  <c r="AC210" i="8"/>
  <c r="AC212" i="8"/>
  <c r="AC216" i="8"/>
  <c r="AE216" i="8" s="1"/>
  <c r="AF216" i="8" s="1"/>
  <c r="AC217" i="8"/>
  <c r="AC218" i="8"/>
  <c r="AC220" i="8"/>
  <c r="AC224" i="8"/>
  <c r="AE224" i="8" s="1"/>
  <c r="AF224" i="8" s="1"/>
  <c r="AC226" i="8"/>
  <c r="AC228" i="8"/>
  <c r="AC232" i="8"/>
  <c r="AC234" i="8"/>
  <c r="AD234" i="8" s="1"/>
  <c r="AC236" i="8"/>
  <c r="AC240" i="8"/>
  <c r="AC241" i="8"/>
  <c r="AE241" i="8" s="1"/>
  <c r="AF241" i="8" s="1"/>
  <c r="AC242" i="8"/>
  <c r="AC244" i="8"/>
  <c r="AC248" i="8"/>
  <c r="AE248" i="8" s="1"/>
  <c r="AF248" i="8" s="1"/>
  <c r="AC250" i="8"/>
  <c r="AC252" i="8"/>
  <c r="AC256" i="8"/>
  <c r="AE256" i="8" s="1"/>
  <c r="AF256" i="8" s="1"/>
  <c r="AC258" i="8"/>
  <c r="AC264" i="8"/>
  <c r="AE264" i="8" s="1"/>
  <c r="AF264" i="8" s="1"/>
  <c r="AC265" i="8"/>
  <c r="AC266" i="8"/>
  <c r="AC268" i="8"/>
  <c r="AC272" i="8"/>
  <c r="AE272" i="8" s="1"/>
  <c r="AF272" i="8" s="1"/>
  <c r="AC274" i="8"/>
  <c r="J277" i="8"/>
  <c r="K277" i="8"/>
  <c r="F277" i="8"/>
  <c r="G277" i="8"/>
  <c r="H277" i="8"/>
  <c r="I277" i="8"/>
  <c r="Z13" i="8"/>
  <c r="N14" i="8"/>
  <c r="N22" i="8"/>
  <c r="N23" i="8"/>
  <c r="N30" i="8"/>
  <c r="N36" i="8"/>
  <c r="N38" i="8"/>
  <c r="N44" i="8"/>
  <c r="N46" i="8"/>
  <c r="N54" i="8"/>
  <c r="N62" i="8"/>
  <c r="N70" i="8"/>
  <c r="N72" i="8"/>
  <c r="N78" i="8"/>
  <c r="N79" i="8"/>
  <c r="N86" i="8"/>
  <c r="N88" i="8"/>
  <c r="N94" i="8"/>
  <c r="N101" i="8"/>
  <c r="N102" i="8"/>
  <c r="N103" i="8"/>
  <c r="N104" i="8"/>
  <c r="N110" i="8"/>
  <c r="N118" i="8"/>
  <c r="N120" i="8"/>
  <c r="N126" i="8"/>
  <c r="N134" i="8"/>
  <c r="N136" i="8"/>
  <c r="N142" i="8"/>
  <c r="N150" i="8"/>
  <c r="N152" i="8"/>
  <c r="N158" i="8"/>
  <c r="N166" i="8"/>
  <c r="N168" i="8"/>
  <c r="N174" i="8"/>
  <c r="N182" i="8"/>
  <c r="N184" i="8"/>
  <c r="N190" i="8"/>
  <c r="N198" i="8"/>
  <c r="N200" i="8"/>
  <c r="N206" i="8"/>
  <c r="N214" i="8"/>
  <c r="N215" i="8"/>
  <c r="N216" i="8"/>
  <c r="N222" i="8"/>
  <c r="N230" i="8"/>
  <c r="N232" i="8"/>
  <c r="N238" i="8"/>
  <c r="N246" i="8"/>
  <c r="N247" i="8"/>
  <c r="N248" i="8"/>
  <c r="N254" i="8"/>
  <c r="N262" i="8"/>
  <c r="N263" i="8"/>
  <c r="N264" i="8"/>
  <c r="N265" i="8"/>
  <c r="M14" i="8"/>
  <c r="M16" i="8"/>
  <c r="M22" i="8"/>
  <c r="M30" i="8"/>
  <c r="M38" i="8"/>
  <c r="O38" i="8" s="1"/>
  <c r="M46" i="8"/>
  <c r="M47" i="8"/>
  <c r="M50" i="8"/>
  <c r="M54" i="8"/>
  <c r="M56" i="8"/>
  <c r="O56" i="8" s="1"/>
  <c r="M62" i="8"/>
  <c r="M66" i="8"/>
  <c r="M70" i="8"/>
  <c r="M78" i="8"/>
  <c r="M79" i="8"/>
  <c r="M80" i="8"/>
  <c r="O80" i="8" s="1"/>
  <c r="M82" i="8"/>
  <c r="M86" i="8"/>
  <c r="M94" i="8"/>
  <c r="M102" i="8"/>
  <c r="O102" i="8" s="1"/>
  <c r="M110" i="8"/>
  <c r="M112" i="8"/>
  <c r="M118" i="8"/>
  <c r="M125" i="8"/>
  <c r="M126" i="8"/>
  <c r="M134" i="8"/>
  <c r="M141" i="8"/>
  <c r="M142" i="8"/>
  <c r="M144" i="8"/>
  <c r="M150" i="8"/>
  <c r="M151" i="8"/>
  <c r="M152" i="8"/>
  <c r="M154" i="8"/>
  <c r="M158" i="8"/>
  <c r="M166" i="8"/>
  <c r="M167" i="8"/>
  <c r="M174" i="8"/>
  <c r="M176" i="8"/>
  <c r="M182" i="8"/>
  <c r="M190" i="8"/>
  <c r="M191" i="8"/>
  <c r="M194" i="8"/>
  <c r="M198" i="8"/>
  <c r="M206" i="8"/>
  <c r="Q206" i="8" s="1"/>
  <c r="M210" i="8"/>
  <c r="M214" i="8"/>
  <c r="M215" i="8"/>
  <c r="M216" i="8"/>
  <c r="M222" i="8"/>
  <c r="M230" i="8"/>
  <c r="M238" i="8"/>
  <c r="Q238" i="8" s="1"/>
  <c r="M239" i="8"/>
  <c r="M240" i="8"/>
  <c r="M246" i="8"/>
  <c r="M254" i="8"/>
  <c r="M262" i="8"/>
  <c r="Q262" i="8" s="1"/>
  <c r="M269" i="8"/>
  <c r="M270" i="8"/>
  <c r="AA14" i="8"/>
  <c r="AA15" i="8"/>
  <c r="AA16" i="8"/>
  <c r="AA17" i="8"/>
  <c r="AA22" i="8"/>
  <c r="AA24" i="8"/>
  <c r="AA28" i="8"/>
  <c r="AA30" i="8"/>
  <c r="AA32" i="8"/>
  <c r="AA36" i="8"/>
  <c r="AA38" i="8"/>
  <c r="AA40" i="8"/>
  <c r="AA44" i="8"/>
  <c r="AA46" i="8"/>
  <c r="AA47" i="8"/>
  <c r="AA52" i="8"/>
  <c r="AA54" i="8"/>
  <c r="AA56" i="8"/>
  <c r="AA60" i="8"/>
  <c r="AA62" i="8"/>
  <c r="AA64" i="8"/>
  <c r="AA70" i="8"/>
  <c r="AA72" i="8"/>
  <c r="AA74" i="8"/>
  <c r="AA78" i="8"/>
  <c r="AA86" i="8"/>
  <c r="AA88" i="8"/>
  <c r="AA92" i="8"/>
  <c r="AA94" i="8"/>
  <c r="AA98" i="8"/>
  <c r="AA100" i="8"/>
  <c r="AA102" i="8"/>
  <c r="AA104" i="8"/>
  <c r="AA108" i="8"/>
  <c r="AA110" i="8"/>
  <c r="AA116" i="8"/>
  <c r="AA118" i="8"/>
  <c r="AA120" i="8"/>
  <c r="AA124" i="8"/>
  <c r="AA126" i="8"/>
  <c r="AA134" i="8"/>
  <c r="AA136" i="8"/>
  <c r="AA142" i="8"/>
  <c r="AA144" i="8"/>
  <c r="AA146" i="8"/>
  <c r="AA148" i="8"/>
  <c r="AA150" i="8"/>
  <c r="AA152" i="8"/>
  <c r="AA156" i="8"/>
  <c r="AA158" i="8"/>
  <c r="AA160" i="8"/>
  <c r="AA164" i="8"/>
  <c r="AA166" i="8"/>
  <c r="AA168" i="8"/>
  <c r="AA172" i="8"/>
  <c r="AA174" i="8"/>
  <c r="AA180" i="8"/>
  <c r="AA182" i="8"/>
  <c r="AA184" i="8"/>
  <c r="AA188" i="8"/>
  <c r="AA190" i="8"/>
  <c r="AA192" i="8"/>
  <c r="AA196" i="8"/>
  <c r="AA197" i="8"/>
  <c r="AA198" i="8"/>
  <c r="AA199" i="8"/>
  <c r="AA206" i="8"/>
  <c r="AA208" i="8"/>
  <c r="AA212" i="8"/>
  <c r="AA214" i="8"/>
  <c r="AA215" i="8"/>
  <c r="AA216" i="8"/>
  <c r="AA218" i="8"/>
  <c r="AA220" i="8"/>
  <c r="AA222" i="8"/>
  <c r="AA224" i="8"/>
  <c r="AA226" i="8"/>
  <c r="AA228" i="8"/>
  <c r="AA230" i="8"/>
  <c r="AA236" i="8"/>
  <c r="AA238" i="8"/>
  <c r="AA239" i="8"/>
  <c r="AA244" i="8"/>
  <c r="AA246" i="8"/>
  <c r="AA252" i="8"/>
  <c r="AA254" i="8"/>
  <c r="AA256" i="8"/>
  <c r="AA260" i="8"/>
  <c r="AA262" i="8"/>
  <c r="AA268" i="8"/>
  <c r="AA270" i="8"/>
  <c r="AA272" i="8"/>
  <c r="Y13" i="8"/>
  <c r="AC13" i="8" s="1"/>
  <c r="X13" i="8"/>
  <c r="W13" i="8"/>
  <c r="E277" i="8"/>
  <c r="AD126" i="11" l="1"/>
  <c r="AE126" i="11" s="1"/>
  <c r="AD222" i="11"/>
  <c r="AE222" i="11" s="1"/>
  <c r="AD179" i="11"/>
  <c r="AE179" i="11"/>
  <c r="AD113" i="11"/>
  <c r="AE113" i="11" s="1"/>
  <c r="AD105" i="11"/>
  <c r="AE105" i="11" s="1"/>
  <c r="AD198" i="11"/>
  <c r="AE198" i="11"/>
  <c r="AD72" i="11"/>
  <c r="AE72" i="11" s="1"/>
  <c r="AD15" i="11"/>
  <c r="AE15" i="11" s="1"/>
  <c r="AE185" i="8"/>
  <c r="AF185" i="8" s="1"/>
  <c r="AD185" i="8"/>
  <c r="AD43" i="11"/>
  <c r="AE43" i="11" s="1"/>
  <c r="AD272" i="11"/>
  <c r="AE272" i="11" s="1"/>
  <c r="AD181" i="11"/>
  <c r="AE181" i="11"/>
  <c r="AD223" i="11"/>
  <c r="AE223" i="11" s="1"/>
  <c r="AD211" i="11"/>
  <c r="AE211" i="11" s="1"/>
  <c r="AD88" i="11"/>
  <c r="AE88" i="11"/>
  <c r="AD108" i="11"/>
  <c r="AE108" i="11" s="1"/>
  <c r="AD143" i="11"/>
  <c r="AE143" i="11" s="1"/>
  <c r="AD152" i="11"/>
  <c r="AE152" i="11"/>
  <c r="AD261" i="11"/>
  <c r="AE261" i="11" s="1"/>
  <c r="AD65" i="11"/>
  <c r="AE65" i="11" s="1"/>
  <c r="AD49" i="11"/>
  <c r="AE49" i="11"/>
  <c r="AD234" i="11"/>
  <c r="AE234" i="11" s="1"/>
  <c r="AD188" i="11"/>
  <c r="AE188" i="11" s="1"/>
  <c r="AD256" i="11"/>
  <c r="AE256" i="11"/>
  <c r="AD96" i="11"/>
  <c r="AE96" i="11" s="1"/>
  <c r="AD165" i="11"/>
  <c r="AE165" i="11" s="1"/>
  <c r="AD90" i="11"/>
  <c r="AE90" i="11"/>
  <c r="AD58" i="11"/>
  <c r="AE58" i="11" s="1"/>
  <c r="AD116" i="11"/>
  <c r="AE116" i="11" s="1"/>
  <c r="AD60" i="11"/>
  <c r="AE60" i="11"/>
  <c r="AD155" i="11"/>
  <c r="AE155" i="11" s="1"/>
  <c r="M247" i="8"/>
  <c r="O198" i="8"/>
  <c r="M135" i="8"/>
  <c r="M31" i="8"/>
  <c r="AE146" i="8"/>
  <c r="AF146" i="8" s="1"/>
  <c r="AG146" i="8" s="1"/>
  <c r="AG238" i="8"/>
  <c r="AG214" i="8"/>
  <c r="AD246" i="8"/>
  <c r="AD200" i="8"/>
  <c r="AD156" i="8"/>
  <c r="AD74" i="8"/>
  <c r="V271" i="11"/>
  <c r="AC271" i="11" s="1"/>
  <c r="V252" i="11"/>
  <c r="AC252" i="11" s="1"/>
  <c r="V147" i="11"/>
  <c r="AC147" i="11" s="1"/>
  <c r="V173" i="11"/>
  <c r="AC173" i="11" s="1"/>
  <c r="V162" i="11"/>
  <c r="AC162" i="11" s="1"/>
  <c r="V23" i="11"/>
  <c r="AC23" i="11" s="1"/>
  <c r="AD218" i="11"/>
  <c r="AE218" i="11" s="1"/>
  <c r="V106" i="11"/>
  <c r="AC106" i="11" s="1"/>
  <c r="V171" i="11"/>
  <c r="AC171" i="11" s="1"/>
  <c r="AD189" i="11"/>
  <c r="AE189" i="11"/>
  <c r="V14" i="11"/>
  <c r="AC14" i="11" s="1"/>
  <c r="V80" i="11"/>
  <c r="AC80" i="11" s="1"/>
  <c r="AD84" i="11"/>
  <c r="AE84" i="11"/>
  <c r="AD237" i="11"/>
  <c r="AE237" i="11"/>
  <c r="AA147" i="8"/>
  <c r="O270" i="8"/>
  <c r="V148" i="11"/>
  <c r="AC148" i="11" s="1"/>
  <c r="V132" i="11"/>
  <c r="AC132" i="11" s="1"/>
  <c r="V219" i="11"/>
  <c r="AC219" i="11" s="1"/>
  <c r="AD197" i="11"/>
  <c r="AE197" i="11"/>
  <c r="V107" i="11"/>
  <c r="AC107" i="11" s="1"/>
  <c r="AD44" i="11"/>
  <c r="AE44" i="11"/>
  <c r="AD208" i="11"/>
  <c r="AE208" i="11"/>
  <c r="AD206" i="11"/>
  <c r="AE206" i="11" s="1"/>
  <c r="V229" i="11"/>
  <c r="AC229" i="11" s="1"/>
  <c r="V141" i="11"/>
  <c r="AC141" i="11" s="1"/>
  <c r="V192" i="11"/>
  <c r="AC192" i="11" s="1"/>
  <c r="AD265" i="11"/>
  <c r="AE265" i="11" s="1"/>
  <c r="V135" i="11"/>
  <c r="AC135" i="11" s="1"/>
  <c r="AD185" i="11"/>
  <c r="AE185" i="11" s="1"/>
  <c r="AD123" i="11"/>
  <c r="AE123" i="11"/>
  <c r="V64" i="11"/>
  <c r="AC64" i="11" s="1"/>
  <c r="AD19" i="11"/>
  <c r="AE19" i="11"/>
  <c r="AD136" i="11"/>
  <c r="AE136" i="11"/>
  <c r="AD20" i="11"/>
  <c r="AE20" i="11" s="1"/>
  <c r="AG106" i="8"/>
  <c r="AA187" i="8"/>
  <c r="AE42" i="8"/>
  <c r="AF42" i="8" s="1"/>
  <c r="Q120" i="8"/>
  <c r="AG206" i="8"/>
  <c r="AD264" i="8"/>
  <c r="AD230" i="8"/>
  <c r="AG230" i="8" s="1"/>
  <c r="AD190" i="8"/>
  <c r="AG190" i="8" s="1"/>
  <c r="AD122" i="8"/>
  <c r="AD58" i="8"/>
  <c r="V270" i="11"/>
  <c r="AC270" i="11" s="1"/>
  <c r="AD52" i="11"/>
  <c r="AE52" i="11"/>
  <c r="AD98" i="11"/>
  <c r="AE98" i="11" s="1"/>
  <c r="AD236" i="11"/>
  <c r="AE236" i="11" s="1"/>
  <c r="AD221" i="11"/>
  <c r="AE221" i="11"/>
  <c r="AD129" i="11"/>
  <c r="AE129" i="11" s="1"/>
  <c r="V168" i="11"/>
  <c r="AC168" i="11" s="1"/>
  <c r="AD124" i="11"/>
  <c r="AE124" i="11"/>
  <c r="V94" i="11"/>
  <c r="AC94" i="11" s="1"/>
  <c r="V269" i="11"/>
  <c r="AC269" i="11" s="1"/>
  <c r="V137" i="11"/>
  <c r="AC137" i="11" s="1"/>
  <c r="V249" i="11"/>
  <c r="AC249" i="11" s="1"/>
  <c r="AD214" i="11"/>
  <c r="AE214" i="11"/>
  <c r="AD30" i="11"/>
  <c r="AE30" i="11" s="1"/>
  <c r="AD153" i="11"/>
  <c r="AE153" i="11" s="1"/>
  <c r="N63" i="8"/>
  <c r="AA275" i="8"/>
  <c r="AA227" i="8"/>
  <c r="AD262" i="8"/>
  <c r="AG262" i="8" s="1"/>
  <c r="AD222" i="8"/>
  <c r="AD28" i="8"/>
  <c r="V195" i="11"/>
  <c r="AC195" i="11" s="1"/>
  <c r="V122" i="11"/>
  <c r="AC122" i="11" s="1"/>
  <c r="V146" i="11"/>
  <c r="AC146" i="11" s="1"/>
  <c r="V264" i="11"/>
  <c r="AC264" i="11" s="1"/>
  <c r="V176" i="11"/>
  <c r="AC176" i="11" s="1"/>
  <c r="V166" i="11"/>
  <c r="AC166" i="11" s="1"/>
  <c r="AD62" i="11"/>
  <c r="AE62" i="11"/>
  <c r="AD53" i="11"/>
  <c r="AE53" i="11" s="1"/>
  <c r="AD114" i="11"/>
  <c r="AE114" i="11" s="1"/>
  <c r="V56" i="11"/>
  <c r="AC56" i="11" s="1"/>
  <c r="V273" i="11"/>
  <c r="AC273" i="11" s="1"/>
  <c r="AD177" i="11"/>
  <c r="AE177" i="11" s="1"/>
  <c r="V139" i="11"/>
  <c r="AC139" i="11" s="1"/>
  <c r="AD209" i="11"/>
  <c r="AE209" i="11" s="1"/>
  <c r="AD196" i="11"/>
  <c r="AE196" i="11" s="1"/>
  <c r="AD86" i="11"/>
  <c r="AE86" i="11"/>
  <c r="M255" i="8"/>
  <c r="M15" i="8"/>
  <c r="AG90" i="8"/>
  <c r="AG270" i="8"/>
  <c r="AG246" i="8"/>
  <c r="AG222" i="8"/>
  <c r="AG198" i="8"/>
  <c r="AG174" i="8"/>
  <c r="AD254" i="8"/>
  <c r="AG254" i="8" s="1"/>
  <c r="AD214" i="8"/>
  <c r="AD182" i="8"/>
  <c r="AG182" i="8" s="1"/>
  <c r="AD90" i="8"/>
  <c r="AD21" i="8"/>
  <c r="AG21" i="8" s="1"/>
  <c r="V235" i="11"/>
  <c r="AC235" i="11" s="1"/>
  <c r="V118" i="11"/>
  <c r="AC118" i="11" s="1"/>
  <c r="V102" i="11"/>
  <c r="AC102" i="11" s="1"/>
  <c r="V93" i="11"/>
  <c r="AC93" i="11" s="1"/>
  <c r="V158" i="11"/>
  <c r="AC158" i="11" s="1"/>
  <c r="AD92" i="11"/>
  <c r="AE92" i="11" s="1"/>
  <c r="AD204" i="11"/>
  <c r="AE204" i="11" s="1"/>
  <c r="AD202" i="11"/>
  <c r="AE202" i="11"/>
  <c r="AD260" i="11"/>
  <c r="AE260" i="11" s="1"/>
  <c r="AD257" i="11"/>
  <c r="AE257" i="11" s="1"/>
  <c r="AD145" i="11"/>
  <c r="AE145" i="11"/>
  <c r="V213" i="11"/>
  <c r="AC213" i="11" s="1"/>
  <c r="AD121" i="11"/>
  <c r="AE121" i="11"/>
  <c r="AD226" i="11"/>
  <c r="AE226" i="11" s="1"/>
  <c r="AD66" i="11"/>
  <c r="AE66" i="11"/>
  <c r="AD78" i="11"/>
  <c r="AE78" i="11"/>
  <c r="V71" i="11"/>
  <c r="AC71" i="11" s="1"/>
  <c r="V244" i="11"/>
  <c r="AC244" i="11" s="1"/>
  <c r="V242" i="11"/>
  <c r="AC242" i="11" s="1"/>
  <c r="V191" i="11"/>
  <c r="AC191" i="11" s="1"/>
  <c r="V112" i="11"/>
  <c r="AC112" i="11" s="1"/>
  <c r="V194" i="11"/>
  <c r="AC194" i="11" s="1"/>
  <c r="V157" i="11"/>
  <c r="AC157" i="11" s="1"/>
  <c r="V48" i="11"/>
  <c r="AC48" i="11" s="1"/>
  <c r="V274" i="11"/>
  <c r="AC274" i="11" s="1"/>
  <c r="V55" i="11"/>
  <c r="AC55" i="11" s="1"/>
  <c r="V34" i="11"/>
  <c r="AC34" i="11" s="1"/>
  <c r="V224" i="11"/>
  <c r="AC224" i="11" s="1"/>
  <c r="V99" i="11"/>
  <c r="AC99" i="11" s="1"/>
  <c r="V250" i="11"/>
  <c r="AC250" i="11" s="1"/>
  <c r="V75" i="11"/>
  <c r="AC75" i="11" s="1"/>
  <c r="V115" i="11"/>
  <c r="AC115" i="11" s="1"/>
  <c r="V183" i="11"/>
  <c r="AC183" i="11" s="1"/>
  <c r="V59" i="11"/>
  <c r="AC59" i="11" s="1"/>
  <c r="V28" i="11"/>
  <c r="AC28" i="11" s="1"/>
  <c r="V42" i="11"/>
  <c r="AC42" i="11" s="1"/>
  <c r="V174" i="11"/>
  <c r="AC174" i="11" s="1"/>
  <c r="V51" i="11"/>
  <c r="AC51" i="11" s="1"/>
  <c r="V184" i="11"/>
  <c r="AC184" i="11" s="1"/>
  <c r="V253" i="11"/>
  <c r="AC253" i="11" s="1"/>
  <c r="V109" i="11"/>
  <c r="AC109" i="11" s="1"/>
  <c r="V33" i="11"/>
  <c r="AC33" i="11" s="1"/>
  <c r="V201" i="11"/>
  <c r="AC201" i="11" s="1"/>
  <c r="V259" i="11"/>
  <c r="AC259" i="11" s="1"/>
  <c r="V79" i="11"/>
  <c r="AC79" i="11" s="1"/>
  <c r="V216" i="11"/>
  <c r="AC216" i="11" s="1"/>
  <c r="V89" i="11"/>
  <c r="AC89" i="11" s="1"/>
  <c r="V16" i="11"/>
  <c r="AC16" i="11" s="1"/>
  <c r="V110" i="11"/>
  <c r="AC110" i="11" s="1"/>
  <c r="V69" i="11"/>
  <c r="AC69" i="11" s="1"/>
  <c r="V163" i="11"/>
  <c r="AC163" i="11" s="1"/>
  <c r="V61" i="11"/>
  <c r="AC61" i="11" s="1"/>
  <c r="V172" i="11"/>
  <c r="AC172" i="11" s="1"/>
  <c r="V160" i="11"/>
  <c r="AC160" i="11" s="1"/>
  <c r="V41" i="11"/>
  <c r="AC41" i="11" s="1"/>
  <c r="V254" i="11"/>
  <c r="AC254" i="11" s="1"/>
  <c r="V258" i="11"/>
  <c r="AC258" i="11" s="1"/>
  <c r="V13" i="11"/>
  <c r="AC13" i="11" s="1"/>
  <c r="V83" i="11"/>
  <c r="AC83" i="11" s="1"/>
  <c r="V180" i="11"/>
  <c r="AC180" i="11" s="1"/>
  <c r="AD175" i="11"/>
  <c r="AE175" i="11" s="1"/>
  <c r="V70" i="11"/>
  <c r="AC70" i="11" s="1"/>
  <c r="V228" i="11"/>
  <c r="AC228" i="11" s="1"/>
  <c r="V200" i="11"/>
  <c r="AC200" i="11" s="1"/>
  <c r="AD158" i="11"/>
  <c r="V46" i="11"/>
  <c r="AC46" i="11" s="1"/>
  <c r="V57" i="11"/>
  <c r="AC57" i="11" s="1"/>
  <c r="V138" i="11"/>
  <c r="AC138" i="11" s="1"/>
  <c r="V24" i="11"/>
  <c r="AC24" i="11" s="1"/>
  <c r="V85" i="11"/>
  <c r="AC85" i="11" s="1"/>
  <c r="V248" i="11"/>
  <c r="AC248" i="11" s="1"/>
  <c r="V268" i="11"/>
  <c r="AC268" i="11" s="1"/>
  <c r="V215" i="11"/>
  <c r="AC215" i="11" s="1"/>
  <c r="V262" i="11"/>
  <c r="AC262" i="11" s="1"/>
  <c r="V95" i="11"/>
  <c r="AC95" i="11" s="1"/>
  <c r="V190" i="11"/>
  <c r="AC190" i="11" s="1"/>
  <c r="V149" i="11"/>
  <c r="AC149" i="11" s="1"/>
  <c r="V36" i="11"/>
  <c r="AC36" i="11" s="1"/>
  <c r="V187" i="11"/>
  <c r="AC187" i="11" s="1"/>
  <c r="V193" i="11"/>
  <c r="AC193" i="11" s="1"/>
  <c r="V130" i="11"/>
  <c r="AC130" i="11" s="1"/>
  <c r="V151" i="11"/>
  <c r="AC151" i="11" s="1"/>
  <c r="V233" i="11"/>
  <c r="AC233" i="11" s="1"/>
  <c r="V182" i="11"/>
  <c r="AC182" i="11" s="1"/>
  <c r="V142" i="11"/>
  <c r="AC142" i="11" s="1"/>
  <c r="V255" i="11"/>
  <c r="AC255" i="11" s="1"/>
  <c r="V63" i="11"/>
  <c r="AC63" i="11" s="1"/>
  <c r="V144" i="11"/>
  <c r="AC144" i="11" s="1"/>
  <c r="V251" i="11"/>
  <c r="AC251" i="11" s="1"/>
  <c r="V275" i="11"/>
  <c r="AC275" i="11" s="1"/>
  <c r="V161" i="11"/>
  <c r="AC161" i="11" s="1"/>
  <c r="V100" i="11"/>
  <c r="AC100" i="11" s="1"/>
  <c r="V267" i="11"/>
  <c r="AC267" i="11" s="1"/>
  <c r="V232" i="11"/>
  <c r="AC232" i="11" s="1"/>
  <c r="V97" i="11"/>
  <c r="AC97" i="11" s="1"/>
  <c r="V246" i="11"/>
  <c r="AC246" i="11" s="1"/>
  <c r="V39" i="11"/>
  <c r="AC39" i="11" s="1"/>
  <c r="V150" i="11"/>
  <c r="AC150" i="11" s="1"/>
  <c r="V120" i="11"/>
  <c r="AC120" i="11" s="1"/>
  <c r="V169" i="11"/>
  <c r="AC169" i="11" s="1"/>
  <c r="V186" i="11"/>
  <c r="AC186" i="11" s="1"/>
  <c r="V231" i="11"/>
  <c r="AC231" i="11" s="1"/>
  <c r="V117" i="11"/>
  <c r="AC117" i="11" s="1"/>
  <c r="V76" i="11"/>
  <c r="AC76" i="11" s="1"/>
  <c r="V178" i="11"/>
  <c r="AC178" i="11" s="1"/>
  <c r="V54" i="11"/>
  <c r="AC54" i="11" s="1"/>
  <c r="V128" i="11"/>
  <c r="AC128" i="11" s="1"/>
  <c r="V133" i="11"/>
  <c r="AC133" i="11" s="1"/>
  <c r="V156" i="11"/>
  <c r="AC156" i="11" s="1"/>
  <c r="V38" i="11"/>
  <c r="AC38" i="11" s="1"/>
  <c r="V170" i="11"/>
  <c r="AC170" i="11" s="1"/>
  <c r="V25" i="11"/>
  <c r="AC25" i="11" s="1"/>
  <c r="V119" i="11"/>
  <c r="AC119" i="11" s="1"/>
  <c r="V140" i="11"/>
  <c r="AC140" i="11" s="1"/>
  <c r="V29" i="11"/>
  <c r="AC29" i="11" s="1"/>
  <c r="V37" i="11"/>
  <c r="AC37" i="11" s="1"/>
  <c r="V47" i="11"/>
  <c r="AC47" i="11" s="1"/>
  <c r="V210" i="11"/>
  <c r="AC210" i="11" s="1"/>
  <c r="V245" i="11"/>
  <c r="AC245" i="11" s="1"/>
  <c r="V27" i="11"/>
  <c r="AC27" i="11" s="1"/>
  <c r="V68" i="11"/>
  <c r="AC68" i="11" s="1"/>
  <c r="V220" i="11"/>
  <c r="AC220" i="11" s="1"/>
  <c r="V241" i="11"/>
  <c r="AC241" i="11" s="1"/>
  <c r="V81" i="11"/>
  <c r="AC81" i="11" s="1"/>
  <c r="V50" i="11"/>
  <c r="AC50" i="11" s="1"/>
  <c r="V243" i="11"/>
  <c r="AC243" i="11" s="1"/>
  <c r="V32" i="11"/>
  <c r="AC32" i="11" s="1"/>
  <c r="V127" i="11"/>
  <c r="AC127" i="11" s="1"/>
  <c r="V207" i="11"/>
  <c r="AC207" i="11" s="1"/>
  <c r="V134" i="11"/>
  <c r="AC134" i="11" s="1"/>
  <c r="V238" i="11"/>
  <c r="AC238" i="11" s="1"/>
  <c r="V205" i="11"/>
  <c r="AC205" i="11" s="1"/>
  <c r="V212" i="11"/>
  <c r="AC212" i="11" s="1"/>
  <c r="V104" i="11"/>
  <c r="AC104" i="11" s="1"/>
  <c r="V125" i="11"/>
  <c r="AC125" i="11" s="1"/>
  <c r="V22" i="11"/>
  <c r="AC22" i="11" s="1"/>
  <c r="V67" i="11"/>
  <c r="AC67" i="11" s="1"/>
  <c r="V73" i="11"/>
  <c r="AC73" i="11" s="1"/>
  <c r="V230" i="11"/>
  <c r="AC230" i="11" s="1"/>
  <c r="V217" i="11"/>
  <c r="AC217" i="11" s="1"/>
  <c r="V91" i="11"/>
  <c r="AC91" i="11" s="1"/>
  <c r="V199" i="11"/>
  <c r="AC199" i="11" s="1"/>
  <c r="V31" i="11"/>
  <c r="AC31" i="11" s="1"/>
  <c r="V74" i="11"/>
  <c r="AC74" i="11" s="1"/>
  <c r="V87" i="11"/>
  <c r="AC87" i="11" s="1"/>
  <c r="V18" i="11"/>
  <c r="AC18" i="11" s="1"/>
  <c r="V167" i="11"/>
  <c r="AC167" i="11" s="1"/>
  <c r="V101" i="11"/>
  <c r="AC101" i="11" s="1"/>
  <c r="V239" i="11"/>
  <c r="AC239" i="11" s="1"/>
  <c r="V263" i="11"/>
  <c r="AC263" i="11" s="1"/>
  <c r="V26" i="11"/>
  <c r="AC26" i="11" s="1"/>
  <c r="V131" i="11"/>
  <c r="AC131" i="11" s="1"/>
  <c r="V45" i="11"/>
  <c r="AC45" i="11" s="1"/>
  <c r="V21" i="11"/>
  <c r="AC21" i="11" s="1"/>
  <c r="V111" i="11"/>
  <c r="AC111" i="11" s="1"/>
  <c r="V159" i="11"/>
  <c r="AC159" i="11" s="1"/>
  <c r="V203" i="11"/>
  <c r="AC203" i="11" s="1"/>
  <c r="V154" i="11"/>
  <c r="AC154" i="11" s="1"/>
  <c r="V247" i="11"/>
  <c r="AC247" i="11" s="1"/>
  <c r="V40" i="11"/>
  <c r="AC40" i="11" s="1"/>
  <c r="V164" i="11"/>
  <c r="AC164" i="11" s="1"/>
  <c r="V266" i="11"/>
  <c r="AC266" i="11" s="1"/>
  <c r="V77" i="11"/>
  <c r="AC77" i="11" s="1"/>
  <c r="V227" i="11"/>
  <c r="AC227" i="11" s="1"/>
  <c r="V17" i="11"/>
  <c r="AC17" i="11" s="1"/>
  <c r="V103" i="11"/>
  <c r="AC103" i="11" s="1"/>
  <c r="V35" i="11"/>
  <c r="AC35" i="11" s="1"/>
  <c r="V225" i="11"/>
  <c r="AC225" i="11" s="1"/>
  <c r="V240" i="11"/>
  <c r="AC240" i="11" s="1"/>
  <c r="V82" i="11"/>
  <c r="AC82" i="11" s="1"/>
  <c r="AE243" i="8"/>
  <c r="AF243" i="8" s="1"/>
  <c r="AD243" i="8"/>
  <c r="AE203" i="8"/>
  <c r="AF203" i="8" s="1"/>
  <c r="AG203" i="8" s="1"/>
  <c r="AD203" i="8"/>
  <c r="AE147" i="8"/>
  <c r="AF147" i="8" s="1"/>
  <c r="AD147" i="8"/>
  <c r="AE268" i="8"/>
  <c r="AF268" i="8" s="1"/>
  <c r="AG268" i="8" s="1"/>
  <c r="AD268" i="8"/>
  <c r="AE40" i="8"/>
  <c r="AF40" i="8" s="1"/>
  <c r="AD40" i="8"/>
  <c r="AE24" i="8"/>
  <c r="AF24" i="8" s="1"/>
  <c r="AD24" i="8"/>
  <c r="AE257" i="8"/>
  <c r="AF257" i="8" s="1"/>
  <c r="AD257" i="8"/>
  <c r="AE228" i="8"/>
  <c r="AF228" i="8" s="1"/>
  <c r="AD228" i="8"/>
  <c r="AE163" i="8"/>
  <c r="AF163" i="8" s="1"/>
  <c r="AD163" i="8"/>
  <c r="AE129" i="8"/>
  <c r="AF129" i="8" s="1"/>
  <c r="AD129" i="8"/>
  <c r="AE88" i="8"/>
  <c r="AF88" i="8" s="1"/>
  <c r="AD88" i="8"/>
  <c r="AE66" i="8"/>
  <c r="AF66" i="8" s="1"/>
  <c r="AD66" i="8"/>
  <c r="AD208" i="8"/>
  <c r="AG208" i="8" s="1"/>
  <c r="AD177" i="8"/>
  <c r="AG177" i="8" s="1"/>
  <c r="AE195" i="8"/>
  <c r="AF195" i="8" s="1"/>
  <c r="AG195" i="8" s="1"/>
  <c r="AD195" i="8"/>
  <c r="AE179" i="8"/>
  <c r="AF179" i="8" s="1"/>
  <c r="AG179" i="8" s="1"/>
  <c r="AD179" i="8"/>
  <c r="AD145" i="8"/>
  <c r="AE145" i="8"/>
  <c r="AF145" i="8" s="1"/>
  <c r="AG145" i="8" s="1"/>
  <c r="AE105" i="8"/>
  <c r="AF105" i="8" s="1"/>
  <c r="AD105" i="8"/>
  <c r="AE82" i="8"/>
  <c r="AF82" i="8" s="1"/>
  <c r="AG82" i="8" s="1"/>
  <c r="AD82" i="8"/>
  <c r="AA119" i="8"/>
  <c r="AA39" i="8"/>
  <c r="AA23" i="8"/>
  <c r="M263" i="8"/>
  <c r="M199" i="8"/>
  <c r="Q199" i="8" s="1"/>
  <c r="M87" i="8"/>
  <c r="M63" i="8"/>
  <c r="M39" i="8"/>
  <c r="S39" i="8" s="1"/>
  <c r="N135" i="8"/>
  <c r="AE252" i="8"/>
  <c r="AF252" i="8" s="1"/>
  <c r="AG252" i="8" s="1"/>
  <c r="AD252" i="8"/>
  <c r="AE240" i="8"/>
  <c r="AF240" i="8" s="1"/>
  <c r="AD240" i="8"/>
  <c r="AE209" i="8"/>
  <c r="AF209" i="8" s="1"/>
  <c r="AD209" i="8"/>
  <c r="AE194" i="8"/>
  <c r="AF194" i="8" s="1"/>
  <c r="AG194" i="8" s="1"/>
  <c r="AD194" i="8"/>
  <c r="AE161" i="8"/>
  <c r="AF161" i="8" s="1"/>
  <c r="AD161" i="8"/>
  <c r="AE104" i="8"/>
  <c r="AF104" i="8" s="1"/>
  <c r="AD104" i="8"/>
  <c r="AE25" i="8"/>
  <c r="AF25" i="8" s="1"/>
  <c r="AD25" i="8"/>
  <c r="AD272" i="8"/>
  <c r="AG272" i="8" s="1"/>
  <c r="AD241" i="8"/>
  <c r="AG241" i="8" s="1"/>
  <c r="AD165" i="8"/>
  <c r="AG165" i="8" s="1"/>
  <c r="AD266" i="8"/>
  <c r="AE266" i="8"/>
  <c r="AF266" i="8" s="1"/>
  <c r="AE192" i="8"/>
  <c r="AF192" i="8" s="1"/>
  <c r="AD192" i="8"/>
  <c r="AE120" i="8"/>
  <c r="AF120" i="8" s="1"/>
  <c r="AD120" i="8"/>
  <c r="AE35" i="8"/>
  <c r="AF35" i="8" s="1"/>
  <c r="AD35" i="8"/>
  <c r="AE261" i="8"/>
  <c r="AF261" i="8" s="1"/>
  <c r="AG261" i="8" s="1"/>
  <c r="AD261" i="8"/>
  <c r="AE237" i="8"/>
  <c r="AF237" i="8" s="1"/>
  <c r="AD237" i="8"/>
  <c r="AE205" i="8"/>
  <c r="AF205" i="8" s="1"/>
  <c r="AD205" i="8"/>
  <c r="AE181" i="8"/>
  <c r="AF181" i="8" s="1"/>
  <c r="AG181" i="8" s="1"/>
  <c r="AD181" i="8"/>
  <c r="AE133" i="8"/>
  <c r="AF133" i="8" s="1"/>
  <c r="AG133" i="8" s="1"/>
  <c r="AD133" i="8"/>
  <c r="AE101" i="8"/>
  <c r="AF101" i="8" s="1"/>
  <c r="AG101" i="8" s="1"/>
  <c r="AD101" i="8"/>
  <c r="AE69" i="8"/>
  <c r="AF69" i="8" s="1"/>
  <c r="AD69" i="8"/>
  <c r="AE45" i="8"/>
  <c r="AF45" i="8" s="1"/>
  <c r="AD45" i="8"/>
  <c r="AE29" i="8"/>
  <c r="AF29" i="8" s="1"/>
  <c r="AD29" i="8"/>
  <c r="AD149" i="8"/>
  <c r="AG149" i="8" s="1"/>
  <c r="AA167" i="8"/>
  <c r="AA151" i="8"/>
  <c r="AA71" i="8"/>
  <c r="M55" i="8"/>
  <c r="AE265" i="8"/>
  <c r="AF265" i="8" s="1"/>
  <c r="AD265" i="8"/>
  <c r="AE233" i="8"/>
  <c r="AF233" i="8" s="1"/>
  <c r="AG233" i="8" s="1"/>
  <c r="AD233" i="8"/>
  <c r="AE136" i="8"/>
  <c r="AF136" i="8" s="1"/>
  <c r="AG136" i="8" s="1"/>
  <c r="AD136" i="8"/>
  <c r="AE51" i="8"/>
  <c r="AF51" i="8" s="1"/>
  <c r="AD51" i="8"/>
  <c r="AE260" i="8"/>
  <c r="AF260" i="8" s="1"/>
  <c r="AD260" i="8"/>
  <c r="AE196" i="8"/>
  <c r="AF196" i="8" s="1"/>
  <c r="AG196" i="8" s="1"/>
  <c r="AD196" i="8"/>
  <c r="AD225" i="8"/>
  <c r="AG225" i="8" s="1"/>
  <c r="AE220" i="8"/>
  <c r="AF220" i="8" s="1"/>
  <c r="AD220" i="8"/>
  <c r="AE121" i="8"/>
  <c r="AF121" i="8" s="1"/>
  <c r="AD121" i="8"/>
  <c r="AE253" i="8"/>
  <c r="AF253" i="8" s="1"/>
  <c r="AG253" i="8" s="1"/>
  <c r="AD253" i="8"/>
  <c r="AE229" i="8"/>
  <c r="AF229" i="8" s="1"/>
  <c r="AD229" i="8"/>
  <c r="AE197" i="8"/>
  <c r="AF197" i="8" s="1"/>
  <c r="AD197" i="8"/>
  <c r="AE93" i="8"/>
  <c r="AF93" i="8" s="1"/>
  <c r="AG93" i="8" s="1"/>
  <c r="AD93" i="8"/>
  <c r="AE77" i="8"/>
  <c r="AF77" i="8" s="1"/>
  <c r="AD77" i="8"/>
  <c r="AE53" i="8"/>
  <c r="AF53" i="8" s="1"/>
  <c r="AD53" i="8"/>
  <c r="AE217" i="8"/>
  <c r="AF217" i="8" s="1"/>
  <c r="AG217" i="8" s="1"/>
  <c r="AD217" i="8"/>
  <c r="AE152" i="8"/>
  <c r="AF152" i="8" s="1"/>
  <c r="AD152" i="8"/>
  <c r="AA231" i="8"/>
  <c r="M231" i="8"/>
  <c r="U231" i="8" s="1"/>
  <c r="N207" i="8"/>
  <c r="M207" i="8"/>
  <c r="AA207" i="8"/>
  <c r="N191" i="8"/>
  <c r="AA191" i="8"/>
  <c r="N143" i="8"/>
  <c r="T143" i="8" s="1"/>
  <c r="M143" i="8"/>
  <c r="Q23" i="8"/>
  <c r="AE275" i="8"/>
  <c r="AF275" i="8" s="1"/>
  <c r="AD275" i="8"/>
  <c r="AE259" i="8"/>
  <c r="AF259" i="8" s="1"/>
  <c r="AD259" i="8"/>
  <c r="AE235" i="8"/>
  <c r="AF235" i="8" s="1"/>
  <c r="AG235" i="8" s="1"/>
  <c r="AD235" i="8"/>
  <c r="AE227" i="8"/>
  <c r="AF227" i="8" s="1"/>
  <c r="AD227" i="8"/>
  <c r="AE211" i="8"/>
  <c r="AF211" i="8" s="1"/>
  <c r="AD211" i="8"/>
  <c r="AE187" i="8"/>
  <c r="AF187" i="8" s="1"/>
  <c r="AG187" i="8" s="1"/>
  <c r="AD187" i="8"/>
  <c r="AE171" i="8"/>
  <c r="AF171" i="8" s="1"/>
  <c r="AD171" i="8"/>
  <c r="AE139" i="8"/>
  <c r="AF139" i="8" s="1"/>
  <c r="AD139" i="8"/>
  <c r="AE123" i="8"/>
  <c r="AF123" i="8" s="1"/>
  <c r="AD123" i="8"/>
  <c r="AE115" i="8"/>
  <c r="AF115" i="8" s="1"/>
  <c r="AD115" i="8"/>
  <c r="AE107" i="8"/>
  <c r="AF107" i="8" s="1"/>
  <c r="AD107" i="8"/>
  <c r="AE99" i="8"/>
  <c r="AF99" i="8" s="1"/>
  <c r="AD99" i="8"/>
  <c r="AE91" i="8"/>
  <c r="AF91" i="8" s="1"/>
  <c r="AD91" i="8"/>
  <c r="AE83" i="8"/>
  <c r="AF83" i="8" s="1"/>
  <c r="AD83" i="8"/>
  <c r="AE75" i="8"/>
  <c r="AF75" i="8" s="1"/>
  <c r="AG75" i="8" s="1"/>
  <c r="AD75" i="8"/>
  <c r="AE67" i="8"/>
  <c r="AF67" i="8" s="1"/>
  <c r="AD67" i="8"/>
  <c r="AE59" i="8"/>
  <c r="AF59" i="8" s="1"/>
  <c r="AD59" i="8"/>
  <c r="AE43" i="8"/>
  <c r="AF43" i="8" s="1"/>
  <c r="AG43" i="8" s="1"/>
  <c r="AD43" i="8"/>
  <c r="AE27" i="8"/>
  <c r="AF27" i="8" s="1"/>
  <c r="AD27" i="8"/>
  <c r="AE19" i="8"/>
  <c r="AF19" i="8" s="1"/>
  <c r="AD19" i="8"/>
  <c r="AD184" i="8"/>
  <c r="AG184" i="8" s="1"/>
  <c r="AD37" i="8"/>
  <c r="AG37" i="8" s="1"/>
  <c r="AE251" i="8"/>
  <c r="AF251" i="8" s="1"/>
  <c r="AD251" i="8"/>
  <c r="AE98" i="8"/>
  <c r="AF98" i="8" s="1"/>
  <c r="AD98" i="8"/>
  <c r="AE219" i="8"/>
  <c r="AF219" i="8" s="1"/>
  <c r="AD219" i="8"/>
  <c r="AE56" i="8"/>
  <c r="AF56" i="8" s="1"/>
  <c r="AD56" i="8"/>
  <c r="AE269" i="8"/>
  <c r="AF269" i="8" s="1"/>
  <c r="AD269" i="8"/>
  <c r="AE245" i="8"/>
  <c r="AF245" i="8" s="1"/>
  <c r="AG245" i="8" s="1"/>
  <c r="AD245" i="8"/>
  <c r="AE221" i="8"/>
  <c r="AF221" i="8" s="1"/>
  <c r="AD221" i="8"/>
  <c r="AE213" i="8"/>
  <c r="AF213" i="8" s="1"/>
  <c r="AD213" i="8"/>
  <c r="AE189" i="8"/>
  <c r="AF189" i="8" s="1"/>
  <c r="AG189" i="8" s="1"/>
  <c r="AD189" i="8"/>
  <c r="AE173" i="8"/>
  <c r="AF173" i="8" s="1"/>
  <c r="AD173" i="8"/>
  <c r="AE157" i="8"/>
  <c r="AF157" i="8" s="1"/>
  <c r="AD157" i="8"/>
  <c r="AE141" i="8"/>
  <c r="AF141" i="8" s="1"/>
  <c r="AD141" i="8"/>
  <c r="AE125" i="8"/>
  <c r="AF125" i="8" s="1"/>
  <c r="AD125" i="8"/>
  <c r="AE109" i="8"/>
  <c r="AF109" i="8" s="1"/>
  <c r="AD109" i="8"/>
  <c r="AE85" i="8"/>
  <c r="AF85" i="8" s="1"/>
  <c r="AD85" i="8"/>
  <c r="AE61" i="8"/>
  <c r="AF61" i="8" s="1"/>
  <c r="AD61" i="8"/>
  <c r="N17" i="8"/>
  <c r="AE244" i="8"/>
  <c r="AF244" i="8" s="1"/>
  <c r="AD244" i="8"/>
  <c r="AE232" i="8"/>
  <c r="AF232" i="8" s="1"/>
  <c r="AD232" i="8"/>
  <c r="AE202" i="8"/>
  <c r="AF202" i="8" s="1"/>
  <c r="AG202" i="8" s="1"/>
  <c r="AD202" i="8"/>
  <c r="AG169" i="8"/>
  <c r="AE131" i="8"/>
  <c r="AF131" i="8" s="1"/>
  <c r="AG131" i="8" s="1"/>
  <c r="AD131" i="8"/>
  <c r="AD73" i="8"/>
  <c r="AE73" i="8"/>
  <c r="AF73" i="8" s="1"/>
  <c r="AD33" i="8"/>
  <c r="AE33" i="8"/>
  <c r="AF33" i="8" s="1"/>
  <c r="AG33" i="8" s="1"/>
  <c r="M271" i="8"/>
  <c r="N271" i="8"/>
  <c r="N223" i="8"/>
  <c r="M223" i="8"/>
  <c r="M183" i="8"/>
  <c r="N183" i="8"/>
  <c r="P183" i="8" s="1"/>
  <c r="N175" i="8"/>
  <c r="AA175" i="8"/>
  <c r="N159" i="8"/>
  <c r="M159" i="8"/>
  <c r="AA159" i="8"/>
  <c r="N127" i="8"/>
  <c r="T127" i="8" s="1"/>
  <c r="AA127" i="8"/>
  <c r="N111" i="8"/>
  <c r="AA111" i="8"/>
  <c r="AA95" i="8"/>
  <c r="M95" i="8"/>
  <c r="AE267" i="8"/>
  <c r="AF267" i="8" s="1"/>
  <c r="AG267" i="8" s="1"/>
  <c r="AD267" i="8"/>
  <c r="AE155" i="8"/>
  <c r="AF155" i="8" s="1"/>
  <c r="AD155" i="8"/>
  <c r="AA274" i="8"/>
  <c r="AA255" i="8"/>
  <c r="AA183" i="8"/>
  <c r="O134" i="8"/>
  <c r="N119" i="8"/>
  <c r="O119" i="8" s="1"/>
  <c r="N95" i="8"/>
  <c r="N71" i="8"/>
  <c r="AD258" i="8"/>
  <c r="AE258" i="8"/>
  <c r="AF258" i="8" s="1"/>
  <c r="AE168" i="8"/>
  <c r="AF168" i="8" s="1"/>
  <c r="AD168" i="8"/>
  <c r="AE89" i="8"/>
  <c r="AF89" i="8" s="1"/>
  <c r="AD89" i="8"/>
  <c r="AE72" i="8"/>
  <c r="AF72" i="8" s="1"/>
  <c r="AD72" i="8"/>
  <c r="AE49" i="8"/>
  <c r="AF49" i="8" s="1"/>
  <c r="AD49" i="8"/>
  <c r="AE114" i="8"/>
  <c r="AF114" i="8" s="1"/>
  <c r="AG114" i="8" s="1"/>
  <c r="AD249" i="8"/>
  <c r="AG249" i="8" s="1"/>
  <c r="AD117" i="8"/>
  <c r="AG117" i="8" s="1"/>
  <c r="AE242" i="8"/>
  <c r="AF242" i="8" s="1"/>
  <c r="AG242" i="8" s="1"/>
  <c r="AD242" i="8"/>
  <c r="AE231" i="8"/>
  <c r="AF231" i="8" s="1"/>
  <c r="AD231" i="8"/>
  <c r="AE218" i="8"/>
  <c r="AF218" i="8" s="1"/>
  <c r="AD218" i="8"/>
  <c r="AE204" i="8"/>
  <c r="AF204" i="8" s="1"/>
  <c r="AG204" i="8" s="1"/>
  <c r="AD204" i="8"/>
  <c r="AE178" i="8"/>
  <c r="AF178" i="8" s="1"/>
  <c r="AD178" i="8"/>
  <c r="AD162" i="8"/>
  <c r="AE162" i="8"/>
  <c r="AF162" i="8" s="1"/>
  <c r="AE130" i="8"/>
  <c r="AF130" i="8" s="1"/>
  <c r="AG130" i="8" s="1"/>
  <c r="AD130" i="8"/>
  <c r="AE18" i="8"/>
  <c r="AF18" i="8" s="1"/>
  <c r="AD18" i="8"/>
  <c r="AE113" i="8"/>
  <c r="AF113" i="8" s="1"/>
  <c r="AG113" i="8" s="1"/>
  <c r="AE180" i="8"/>
  <c r="AF180" i="8" s="1"/>
  <c r="AD180" i="8"/>
  <c r="AE172" i="8"/>
  <c r="AF172" i="8" s="1"/>
  <c r="AD172" i="8"/>
  <c r="AE164" i="8"/>
  <c r="AF164" i="8" s="1"/>
  <c r="AG164" i="8" s="1"/>
  <c r="AD164" i="8"/>
  <c r="AG156" i="8"/>
  <c r="AE148" i="8"/>
  <c r="AF148" i="8" s="1"/>
  <c r="AG148" i="8" s="1"/>
  <c r="AD148" i="8"/>
  <c r="AG140" i="8"/>
  <c r="AE132" i="8"/>
  <c r="AF132" i="8" s="1"/>
  <c r="AD132" i="8"/>
  <c r="AG124" i="8"/>
  <c r="AE116" i="8"/>
  <c r="AF116" i="8" s="1"/>
  <c r="AD116" i="8"/>
  <c r="AE100" i="8"/>
  <c r="AF100" i="8" s="1"/>
  <c r="AD100" i="8"/>
  <c r="AG92" i="8"/>
  <c r="AE84" i="8"/>
  <c r="AF84" i="8" s="1"/>
  <c r="AD84" i="8"/>
  <c r="AG76" i="8"/>
  <c r="AE68" i="8"/>
  <c r="AF68" i="8" s="1"/>
  <c r="AD68" i="8"/>
  <c r="AG60" i="8"/>
  <c r="AE52" i="8"/>
  <c r="AF52" i="8" s="1"/>
  <c r="AG52" i="8" s="1"/>
  <c r="AD52" i="8"/>
  <c r="AE36" i="8"/>
  <c r="AF36" i="8" s="1"/>
  <c r="AD36" i="8"/>
  <c r="AG28" i="8"/>
  <c r="AE20" i="8"/>
  <c r="AF20" i="8" s="1"/>
  <c r="AG20" i="8" s="1"/>
  <c r="AD20" i="8"/>
  <c r="AD224" i="8"/>
  <c r="AG224" i="8" s="1"/>
  <c r="AD201" i="8"/>
  <c r="AG201" i="8" s="1"/>
  <c r="AD154" i="8"/>
  <c r="AG154" i="8" s="1"/>
  <c r="AD108" i="8"/>
  <c r="AG108" i="8" s="1"/>
  <c r="AD26" i="8"/>
  <c r="AG26" i="8" s="1"/>
  <c r="AG34" i="8"/>
  <c r="AE188" i="8"/>
  <c r="AF188" i="8" s="1"/>
  <c r="AD188" i="8"/>
  <c r="AE81" i="8"/>
  <c r="AF81" i="8" s="1"/>
  <c r="AG81" i="8" s="1"/>
  <c r="AD81" i="8"/>
  <c r="AD176" i="8"/>
  <c r="AG176" i="8" s="1"/>
  <c r="AA232" i="8"/>
  <c r="AA80" i="8"/>
  <c r="M208" i="8"/>
  <c r="O208" i="8" s="1"/>
  <c r="N256" i="8"/>
  <c r="P256" i="8" s="1"/>
  <c r="N176" i="8"/>
  <c r="AE250" i="8"/>
  <c r="AF250" i="8" s="1"/>
  <c r="AG250" i="8" s="1"/>
  <c r="AD250" i="8"/>
  <c r="AE226" i="8"/>
  <c r="AF226" i="8" s="1"/>
  <c r="AD226" i="8"/>
  <c r="AE212" i="8"/>
  <c r="AF212" i="8" s="1"/>
  <c r="AD212" i="8"/>
  <c r="AG42" i="8"/>
  <c r="AE65" i="8"/>
  <c r="AF65" i="8" s="1"/>
  <c r="AD65" i="8"/>
  <c r="AD17" i="8"/>
  <c r="AE17" i="8"/>
  <c r="AF17" i="8" s="1"/>
  <c r="AG17" i="8" s="1"/>
  <c r="AD216" i="8"/>
  <c r="AG216" i="8" s="1"/>
  <c r="AD193" i="8"/>
  <c r="AG193" i="8" s="1"/>
  <c r="AD138" i="8"/>
  <c r="AG138" i="8" s="1"/>
  <c r="AD92" i="8"/>
  <c r="AE160" i="8"/>
  <c r="AF160" i="8" s="1"/>
  <c r="AD160" i="8"/>
  <c r="AE144" i="8"/>
  <c r="AF144" i="8" s="1"/>
  <c r="AD144" i="8"/>
  <c r="AE128" i="8"/>
  <c r="AF128" i="8" s="1"/>
  <c r="AD128" i="8"/>
  <c r="AE97" i="8"/>
  <c r="AF97" i="8" s="1"/>
  <c r="AD97" i="8"/>
  <c r="AE64" i="8"/>
  <c r="AF64" i="8" s="1"/>
  <c r="AD64" i="8"/>
  <c r="AA128" i="8"/>
  <c r="O166" i="8"/>
  <c r="Q78" i="8"/>
  <c r="N240" i="8"/>
  <c r="N192" i="8"/>
  <c r="AG264" i="8"/>
  <c r="AE236" i="8"/>
  <c r="AF236" i="8" s="1"/>
  <c r="AG236" i="8" s="1"/>
  <c r="AD236" i="8"/>
  <c r="AE30" i="8"/>
  <c r="AF30" i="8" s="1"/>
  <c r="AD30" i="8"/>
  <c r="AE13" i="8"/>
  <c r="AF13" i="8" s="1"/>
  <c r="AD13" i="8"/>
  <c r="AA264" i="8"/>
  <c r="AA248" i="8"/>
  <c r="AA96" i="8"/>
  <c r="M272" i="8"/>
  <c r="Q272" i="8" s="1"/>
  <c r="Q230" i="8"/>
  <c r="M24" i="8"/>
  <c r="U24" i="8" s="1"/>
  <c r="N224" i="8"/>
  <c r="Q224" i="8" s="1"/>
  <c r="N160" i="8"/>
  <c r="N128" i="8"/>
  <c r="N112" i="8"/>
  <c r="Q112" i="8" s="1"/>
  <c r="AA13" i="8"/>
  <c r="AE274" i="8"/>
  <c r="AF274" i="8" s="1"/>
  <c r="AD274" i="8"/>
  <c r="AG200" i="8"/>
  <c r="AE186" i="8"/>
  <c r="AF186" i="8" s="1"/>
  <c r="AD186" i="8"/>
  <c r="AE170" i="8"/>
  <c r="AF170" i="8" s="1"/>
  <c r="AD170" i="8"/>
  <c r="AE78" i="8"/>
  <c r="AF78" i="8" s="1"/>
  <c r="AG78" i="8" s="1"/>
  <c r="AD78" i="8"/>
  <c r="AG58" i="8"/>
  <c r="AE234" i="8"/>
  <c r="AF234" i="8" s="1"/>
  <c r="AG234" i="8" s="1"/>
  <c r="AD256" i="8"/>
  <c r="AG256" i="8" s="1"/>
  <c r="AD169" i="8"/>
  <c r="AD44" i="8"/>
  <c r="AG44" i="8" s="1"/>
  <c r="AA200" i="8"/>
  <c r="M48" i="8"/>
  <c r="S48" i="8" s="1"/>
  <c r="N96" i="8"/>
  <c r="R96" i="8" s="1"/>
  <c r="N64" i="8"/>
  <c r="AG273" i="8"/>
  <c r="AG248" i="8"/>
  <c r="AE210" i="8"/>
  <c r="AF210" i="8" s="1"/>
  <c r="AD210" i="8"/>
  <c r="AE153" i="8"/>
  <c r="AF153" i="8" s="1"/>
  <c r="AD153" i="8"/>
  <c r="AE137" i="8"/>
  <c r="AF137" i="8" s="1"/>
  <c r="AD137" i="8"/>
  <c r="AG122" i="8"/>
  <c r="AG74" i="8"/>
  <c r="AE57" i="8"/>
  <c r="AF57" i="8" s="1"/>
  <c r="AG57" i="8" s="1"/>
  <c r="AD57" i="8"/>
  <c r="AE41" i="8"/>
  <c r="AF41" i="8" s="1"/>
  <c r="AD41" i="8"/>
  <c r="N259" i="8"/>
  <c r="N251" i="8"/>
  <c r="AG255" i="8"/>
  <c r="AG223" i="8"/>
  <c r="AG111" i="8"/>
  <c r="AD273" i="8"/>
  <c r="AD124" i="8"/>
  <c r="AE112" i="8"/>
  <c r="AF112" i="8" s="1"/>
  <c r="AD112" i="8"/>
  <c r="AE96" i="8"/>
  <c r="AF96" i="8" s="1"/>
  <c r="AD96" i="8"/>
  <c r="AE80" i="8"/>
  <c r="AF80" i="8" s="1"/>
  <c r="AG80" i="8" s="1"/>
  <c r="AD80" i="8"/>
  <c r="AD271" i="8"/>
  <c r="AG271" i="8" s="1"/>
  <c r="AD263" i="8"/>
  <c r="AG263" i="8" s="1"/>
  <c r="AD255" i="8"/>
  <c r="AD247" i="8"/>
  <c r="AG247" i="8" s="1"/>
  <c r="AD239" i="8"/>
  <c r="AG239" i="8" s="1"/>
  <c r="AD223" i="8"/>
  <c r="AD215" i="8"/>
  <c r="AG215" i="8" s="1"/>
  <c r="AD207" i="8"/>
  <c r="AG207" i="8" s="1"/>
  <c r="AD199" i="8"/>
  <c r="AG199" i="8" s="1"/>
  <c r="AD191" i="8"/>
  <c r="AG191" i="8" s="1"/>
  <c r="AD183" i="8"/>
  <c r="AG183" i="8" s="1"/>
  <c r="AD175" i="8"/>
  <c r="AG175" i="8" s="1"/>
  <c r="AD167" i="8"/>
  <c r="AG167" i="8" s="1"/>
  <c r="AD151" i="8"/>
  <c r="AG151" i="8" s="1"/>
  <c r="AD135" i="8"/>
  <c r="AG135" i="8" s="1"/>
  <c r="AD119" i="8"/>
  <c r="AG119" i="8" s="1"/>
  <c r="AD103" i="8"/>
  <c r="AG103" i="8" s="1"/>
  <c r="AD87" i="8"/>
  <c r="AG87" i="8" s="1"/>
  <c r="AD71" i="8"/>
  <c r="AG71" i="8" s="1"/>
  <c r="AD55" i="8"/>
  <c r="AG55" i="8" s="1"/>
  <c r="AD39" i="8"/>
  <c r="AG39" i="8" s="1"/>
  <c r="AD23" i="8"/>
  <c r="AG23" i="8" s="1"/>
  <c r="AE48" i="8"/>
  <c r="AF48" i="8" s="1"/>
  <c r="AG48" i="8" s="1"/>
  <c r="AD48" i="8"/>
  <c r="AE32" i="8"/>
  <c r="AF32" i="8" s="1"/>
  <c r="AD32" i="8"/>
  <c r="AA243" i="8"/>
  <c r="N227" i="8"/>
  <c r="N219" i="8"/>
  <c r="AA211" i="8"/>
  <c r="N187" i="8"/>
  <c r="U187" i="8" s="1"/>
  <c r="AA171" i="8"/>
  <c r="N163" i="8"/>
  <c r="N155" i="8"/>
  <c r="M131" i="8"/>
  <c r="N99" i="8"/>
  <c r="N91" i="8"/>
  <c r="U91" i="8" s="1"/>
  <c r="M59" i="8"/>
  <c r="AA43" i="8"/>
  <c r="N35" i="8"/>
  <c r="N27" i="8"/>
  <c r="M19" i="8"/>
  <c r="N269" i="8"/>
  <c r="N261" i="8"/>
  <c r="AA253" i="8"/>
  <c r="M245" i="8"/>
  <c r="AA237" i="8"/>
  <c r="AA229" i="8"/>
  <c r="N221" i="8"/>
  <c r="S221" i="8" s="1"/>
  <c r="N205" i="8"/>
  <c r="M197" i="8"/>
  <c r="AA189" i="8"/>
  <c r="M181" i="8"/>
  <c r="M173" i="8"/>
  <c r="M165" i="8"/>
  <c r="U165" i="8" s="1"/>
  <c r="M157" i="8"/>
  <c r="N149" i="8"/>
  <c r="AA141" i="8"/>
  <c r="AA133" i="8"/>
  <c r="AA125" i="8"/>
  <c r="M117" i="8"/>
  <c r="S117" i="8" s="1"/>
  <c r="AA109" i="8"/>
  <c r="AA101" i="8"/>
  <c r="AA93" i="8"/>
  <c r="N85" i="8"/>
  <c r="AA77" i="8"/>
  <c r="M69" i="8"/>
  <c r="N61" i="8"/>
  <c r="AA45" i="8"/>
  <c r="N21" i="8"/>
  <c r="AD50" i="8"/>
  <c r="AG50" i="8" s="1"/>
  <c r="AD34" i="8"/>
  <c r="M250" i="8"/>
  <c r="N242" i="8"/>
  <c r="AA234" i="8"/>
  <c r="N226" i="8"/>
  <c r="N218" i="8"/>
  <c r="O218" i="8" s="1"/>
  <c r="N210" i="8"/>
  <c r="N194" i="8"/>
  <c r="N178" i="8"/>
  <c r="U178" i="8" s="1"/>
  <c r="N162" i="8"/>
  <c r="N154" i="8"/>
  <c r="N146" i="8"/>
  <c r="M122" i="8"/>
  <c r="N98" i="8"/>
  <c r="N90" i="8"/>
  <c r="N82" i="8"/>
  <c r="R82" i="8" s="1"/>
  <c r="AA42" i="8"/>
  <c r="AA26" i="8"/>
  <c r="N18" i="8"/>
  <c r="AE166" i="8"/>
  <c r="AF166" i="8" s="1"/>
  <c r="AD166" i="8"/>
  <c r="AE158" i="8"/>
  <c r="AF158" i="8" s="1"/>
  <c r="AD158" i="8"/>
  <c r="AE150" i="8"/>
  <c r="AF150" i="8" s="1"/>
  <c r="AG150" i="8" s="1"/>
  <c r="AD150" i="8"/>
  <c r="AE142" i="8"/>
  <c r="AF142" i="8" s="1"/>
  <c r="AD142" i="8"/>
  <c r="AE134" i="8"/>
  <c r="AF134" i="8" s="1"/>
  <c r="AD134" i="8"/>
  <c r="AE126" i="8"/>
  <c r="AF126" i="8" s="1"/>
  <c r="AG126" i="8" s="1"/>
  <c r="AD126" i="8"/>
  <c r="AE118" i="8"/>
  <c r="AF118" i="8" s="1"/>
  <c r="AG118" i="8" s="1"/>
  <c r="AD118" i="8"/>
  <c r="AE110" i="8"/>
  <c r="AF110" i="8" s="1"/>
  <c r="AD110" i="8"/>
  <c r="AE102" i="8"/>
  <c r="AF102" i="8" s="1"/>
  <c r="AD102" i="8"/>
  <c r="AE94" i="8"/>
  <c r="AF94" i="8" s="1"/>
  <c r="AG94" i="8" s="1"/>
  <c r="AD94" i="8"/>
  <c r="AE86" i="8"/>
  <c r="AF86" i="8" s="1"/>
  <c r="AD86" i="8"/>
  <c r="AE70" i="8"/>
  <c r="AF70" i="8" s="1"/>
  <c r="AD70" i="8"/>
  <c r="AE62" i="8"/>
  <c r="AF62" i="8" s="1"/>
  <c r="AD62" i="8"/>
  <c r="AE54" i="8"/>
  <c r="AF54" i="8" s="1"/>
  <c r="AD54" i="8"/>
  <c r="AE46" i="8"/>
  <c r="AF46" i="8" s="1"/>
  <c r="AG46" i="8" s="1"/>
  <c r="AD46" i="8"/>
  <c r="AE38" i="8"/>
  <c r="AF38" i="8" s="1"/>
  <c r="AD38" i="8"/>
  <c r="AE22" i="8"/>
  <c r="AF22" i="8" s="1"/>
  <c r="AD22" i="8"/>
  <c r="AE14" i="8"/>
  <c r="AF14" i="8" s="1"/>
  <c r="AG14" i="8" s="1"/>
  <c r="AD14" i="8"/>
  <c r="M52" i="8"/>
  <c r="T52" i="8" s="1"/>
  <c r="M44" i="8"/>
  <c r="O44" i="8" s="1"/>
  <c r="M36" i="8"/>
  <c r="M28" i="8"/>
  <c r="O28" i="8" s="1"/>
  <c r="AD159" i="8"/>
  <c r="AG159" i="8" s="1"/>
  <c r="AD143" i="8"/>
  <c r="AG143" i="8" s="1"/>
  <c r="AD127" i="8"/>
  <c r="AG127" i="8" s="1"/>
  <c r="AD111" i="8"/>
  <c r="AD95" i="8"/>
  <c r="AG95" i="8" s="1"/>
  <c r="AD79" i="8"/>
  <c r="AG79" i="8" s="1"/>
  <c r="AD63" i="8"/>
  <c r="AG63" i="8" s="1"/>
  <c r="AD47" i="8"/>
  <c r="AG47" i="8" s="1"/>
  <c r="AD31" i="8"/>
  <c r="AG31" i="8" s="1"/>
  <c r="AD15" i="8"/>
  <c r="AG15" i="8" s="1"/>
  <c r="N203" i="8"/>
  <c r="M203" i="8"/>
  <c r="M115" i="8"/>
  <c r="P115" i="8" s="1"/>
  <c r="N115" i="8"/>
  <c r="M268" i="8"/>
  <c r="U268" i="8" s="1"/>
  <c r="N268" i="8"/>
  <c r="M260" i="8"/>
  <c r="N260" i="8"/>
  <c r="M252" i="8"/>
  <c r="N252" i="8"/>
  <c r="M244" i="8"/>
  <c r="T244" i="8" s="1"/>
  <c r="N244" i="8"/>
  <c r="M236" i="8"/>
  <c r="N236" i="8"/>
  <c r="S236" i="8" s="1"/>
  <c r="M228" i="8"/>
  <c r="N228" i="8"/>
  <c r="M220" i="8"/>
  <c r="P220" i="8" s="1"/>
  <c r="N220" i="8"/>
  <c r="M212" i="8"/>
  <c r="N212" i="8"/>
  <c r="M204" i="8"/>
  <c r="AA204" i="8"/>
  <c r="N204" i="8"/>
  <c r="T204" i="8" s="1"/>
  <c r="M196" i="8"/>
  <c r="U196" i="8" s="1"/>
  <c r="N196" i="8"/>
  <c r="M188" i="8"/>
  <c r="N188" i="8"/>
  <c r="Q188" i="8" s="1"/>
  <c r="M180" i="8"/>
  <c r="N180" i="8"/>
  <c r="U180" i="8" s="1"/>
  <c r="M172" i="8"/>
  <c r="T172" i="8" s="1"/>
  <c r="N172" i="8"/>
  <c r="M164" i="8"/>
  <c r="N164" i="8"/>
  <c r="P164" i="8" s="1"/>
  <c r="M156" i="8"/>
  <c r="N156" i="8"/>
  <c r="U156" i="8" s="1"/>
  <c r="M148" i="8"/>
  <c r="N148" i="8"/>
  <c r="M140" i="8"/>
  <c r="U140" i="8" s="1"/>
  <c r="AA140" i="8"/>
  <c r="N140" i="8"/>
  <c r="M132" i="8"/>
  <c r="AA132" i="8"/>
  <c r="N132" i="8"/>
  <c r="M124" i="8"/>
  <c r="N124" i="8"/>
  <c r="M116" i="8"/>
  <c r="N116" i="8"/>
  <c r="R116" i="8" s="1"/>
  <c r="M108" i="8"/>
  <c r="O108" i="8" s="1"/>
  <c r="N108" i="8"/>
  <c r="M100" i="8"/>
  <c r="N100" i="8"/>
  <c r="S100" i="8" s="1"/>
  <c r="M92" i="8"/>
  <c r="N92" i="8"/>
  <c r="Q92" i="8" s="1"/>
  <c r="M84" i="8"/>
  <c r="AA84" i="8"/>
  <c r="N84" i="8"/>
  <c r="M76" i="8"/>
  <c r="AA76" i="8"/>
  <c r="N76" i="8"/>
  <c r="M68" i="8"/>
  <c r="AA68" i="8"/>
  <c r="N68" i="8"/>
  <c r="M60" i="8"/>
  <c r="N60" i="8"/>
  <c r="O52" i="8"/>
  <c r="O36" i="8"/>
  <c r="M20" i="8"/>
  <c r="AA20" i="8"/>
  <c r="N20" i="8"/>
  <c r="M275" i="8"/>
  <c r="N275" i="8"/>
  <c r="Q275" i="8" s="1"/>
  <c r="M51" i="8"/>
  <c r="N51" i="8"/>
  <c r="M213" i="8"/>
  <c r="AA213" i="8"/>
  <c r="M53" i="8"/>
  <c r="N53" i="8"/>
  <c r="P53" i="8" s="1"/>
  <c r="N106" i="8"/>
  <c r="U106" i="8" s="1"/>
  <c r="M106" i="8"/>
  <c r="N58" i="8"/>
  <c r="U58" i="8" s="1"/>
  <c r="AA58" i="8"/>
  <c r="M58" i="8"/>
  <c r="AA205" i="8"/>
  <c r="AA194" i="8"/>
  <c r="AA173" i="8"/>
  <c r="AA155" i="8"/>
  <c r="AA117" i="8"/>
  <c r="AA106" i="8"/>
  <c r="M237" i="8"/>
  <c r="S237" i="8" s="1"/>
  <c r="M221" i="8"/>
  <c r="M178" i="8"/>
  <c r="M163" i="8"/>
  <c r="O163" i="8" s="1"/>
  <c r="P151" i="8"/>
  <c r="M109" i="8"/>
  <c r="M93" i="8"/>
  <c r="O93" i="8" s="1"/>
  <c r="M27" i="8"/>
  <c r="N213" i="8"/>
  <c r="N235" i="8"/>
  <c r="M235" i="8"/>
  <c r="O235" i="8" s="1"/>
  <c r="AA195" i="8"/>
  <c r="N195" i="8"/>
  <c r="P195" i="8" s="1"/>
  <c r="M147" i="8"/>
  <c r="O147" i="8" s="1"/>
  <c r="N147" i="8"/>
  <c r="N107" i="8"/>
  <c r="M107" i="8"/>
  <c r="AA67" i="8"/>
  <c r="N67" i="8"/>
  <c r="T67" i="8" s="1"/>
  <c r="M149" i="8"/>
  <c r="P149" i="8" s="1"/>
  <c r="AA149" i="8"/>
  <c r="N37" i="8"/>
  <c r="M37" i="8"/>
  <c r="AA235" i="8"/>
  <c r="AA165" i="8"/>
  <c r="N189" i="8"/>
  <c r="N125" i="8"/>
  <c r="N170" i="8"/>
  <c r="M170" i="8"/>
  <c r="S170" i="8" s="1"/>
  <c r="N114" i="8"/>
  <c r="U114" i="8" s="1"/>
  <c r="AA114" i="8"/>
  <c r="AA66" i="8"/>
  <c r="N66" i="8"/>
  <c r="M61" i="8"/>
  <c r="N237" i="8"/>
  <c r="N173" i="8"/>
  <c r="N109" i="8"/>
  <c r="R109" i="8" s="1"/>
  <c r="O160" i="8"/>
  <c r="O128" i="8"/>
  <c r="AA37" i="8"/>
  <c r="N250" i="8"/>
  <c r="AA250" i="8"/>
  <c r="N202" i="8"/>
  <c r="O202" i="8" s="1"/>
  <c r="M202" i="8"/>
  <c r="AA130" i="8"/>
  <c r="N130" i="8"/>
  <c r="N34" i="8"/>
  <c r="M34" i="8"/>
  <c r="AA203" i="8"/>
  <c r="AA154" i="8"/>
  <c r="AA35" i="8"/>
  <c r="M261" i="8"/>
  <c r="M219" i="8"/>
  <c r="M162" i="8"/>
  <c r="M133" i="8"/>
  <c r="P133" i="8" s="1"/>
  <c r="M91" i="8"/>
  <c r="M13" i="8"/>
  <c r="AA261" i="8"/>
  <c r="AA242" i="8"/>
  <c r="AA202" i="8"/>
  <c r="AA181" i="8"/>
  <c r="AA162" i="8"/>
  <c r="AA115" i="8"/>
  <c r="AA82" i="8"/>
  <c r="AA69" i="8"/>
  <c r="AA34" i="8"/>
  <c r="M274" i="8"/>
  <c r="M259" i="8"/>
  <c r="T259" i="8" s="1"/>
  <c r="M218" i="8"/>
  <c r="M205" i="8"/>
  <c r="M189" i="8"/>
  <c r="O189" i="8" s="1"/>
  <c r="M146" i="8"/>
  <c r="M90" i="8"/>
  <c r="M77" i="8"/>
  <c r="N197" i="8"/>
  <c r="O197" i="8" s="1"/>
  <c r="N133" i="8"/>
  <c r="N69" i="8"/>
  <c r="N19" i="8"/>
  <c r="AA61" i="8"/>
  <c r="N267" i="8"/>
  <c r="M267" i="8"/>
  <c r="P267" i="8" s="1"/>
  <c r="M179" i="8"/>
  <c r="N179" i="8"/>
  <c r="AA139" i="8"/>
  <c r="N139" i="8"/>
  <c r="M139" i="8"/>
  <c r="M83" i="8"/>
  <c r="N83" i="8"/>
  <c r="M43" i="8"/>
  <c r="N43" i="8"/>
  <c r="T43" i="8" s="1"/>
  <c r="M85" i="8"/>
  <c r="AA85" i="8"/>
  <c r="M21" i="8"/>
  <c r="R21" i="8" s="1"/>
  <c r="AA21" i="8"/>
  <c r="N253" i="8"/>
  <c r="O253" i="8" s="1"/>
  <c r="N234" i="8"/>
  <c r="P234" i="8" s="1"/>
  <c r="M234" i="8"/>
  <c r="N186" i="8"/>
  <c r="AA186" i="8"/>
  <c r="N138" i="8"/>
  <c r="S138" i="8" s="1"/>
  <c r="M138" i="8"/>
  <c r="N50" i="8"/>
  <c r="AA50" i="8"/>
  <c r="N26" i="8"/>
  <c r="M26" i="8"/>
  <c r="Q26" i="8" s="1"/>
  <c r="AA221" i="8"/>
  <c r="AA170" i="8"/>
  <c r="AA138" i="8"/>
  <c r="AA53" i="8"/>
  <c r="M258" i="8"/>
  <c r="T258" i="8" s="1"/>
  <c r="M229" i="8"/>
  <c r="Q229" i="8" s="1"/>
  <c r="M187" i="8"/>
  <c r="M130" i="8"/>
  <c r="M101" i="8"/>
  <c r="N157" i="8"/>
  <c r="N93" i="8"/>
  <c r="M211" i="8"/>
  <c r="N211" i="8"/>
  <c r="N171" i="8"/>
  <c r="M171" i="8"/>
  <c r="N123" i="8"/>
  <c r="AA123" i="8"/>
  <c r="N59" i="8"/>
  <c r="P59" i="8" s="1"/>
  <c r="AA59" i="8"/>
  <c r="AA29" i="8"/>
  <c r="N29" i="8"/>
  <c r="AA245" i="8"/>
  <c r="M29" i="8"/>
  <c r="N122" i="8"/>
  <c r="AA122" i="8"/>
  <c r="N74" i="8"/>
  <c r="Q74" i="8" s="1"/>
  <c r="M74" i="8"/>
  <c r="AA163" i="8"/>
  <c r="AA83" i="8"/>
  <c r="AA269" i="8"/>
  <c r="AA251" i="8"/>
  <c r="AA210" i="8"/>
  <c r="AA179" i="8"/>
  <c r="AA91" i="8"/>
  <c r="AA19" i="8"/>
  <c r="M242" i="8"/>
  <c r="M227" i="8"/>
  <c r="M186" i="8"/>
  <c r="T186" i="8" s="1"/>
  <c r="M114" i="8"/>
  <c r="M99" i="8"/>
  <c r="M35" i="8"/>
  <c r="O35" i="8" s="1"/>
  <c r="M18" i="8"/>
  <c r="N245" i="8"/>
  <c r="U245" i="8" s="1"/>
  <c r="N181" i="8"/>
  <c r="N117" i="8"/>
  <c r="M243" i="8"/>
  <c r="N243" i="8"/>
  <c r="P243" i="8" s="1"/>
  <c r="AA131" i="8"/>
  <c r="N131" i="8"/>
  <c r="AA75" i="8"/>
  <c r="N75" i="8"/>
  <c r="M75" i="8"/>
  <c r="M45" i="8"/>
  <c r="N45" i="8"/>
  <c r="AA107" i="8"/>
  <c r="AA27" i="8"/>
  <c r="M251" i="8"/>
  <c r="M123" i="8"/>
  <c r="N266" i="8"/>
  <c r="T266" i="8" s="1"/>
  <c r="M266" i="8"/>
  <c r="S266" i="8" s="1"/>
  <c r="M42" i="8"/>
  <c r="O42" i="8" s="1"/>
  <c r="N42" i="8"/>
  <c r="AA259" i="8"/>
  <c r="AA267" i="8"/>
  <c r="AA258" i="8"/>
  <c r="AA219" i="8"/>
  <c r="AA178" i="8"/>
  <c r="AA90" i="8"/>
  <c r="AA51" i="8"/>
  <c r="AA18" i="8"/>
  <c r="Q240" i="8"/>
  <c r="M226" i="8"/>
  <c r="M155" i="8"/>
  <c r="P112" i="8"/>
  <c r="M98" i="8"/>
  <c r="M67" i="8"/>
  <c r="N141" i="8"/>
  <c r="N77" i="8"/>
  <c r="AA273" i="8"/>
  <c r="M265" i="8"/>
  <c r="P265" i="8" s="1"/>
  <c r="AA257" i="8"/>
  <c r="M249" i="8"/>
  <c r="P249" i="8" s="1"/>
  <c r="AA241" i="8"/>
  <c r="M233" i="8"/>
  <c r="AA225" i="8"/>
  <c r="AA217" i="8"/>
  <c r="M209" i="8"/>
  <c r="AA201" i="8"/>
  <c r="M193" i="8"/>
  <c r="AA185" i="8"/>
  <c r="AA177" i="8"/>
  <c r="AA169" i="8"/>
  <c r="AA161" i="8"/>
  <c r="AA153" i="8"/>
  <c r="AA145" i="8"/>
  <c r="AA137" i="8"/>
  <c r="AA129" i="8"/>
  <c r="AA121" i="8"/>
  <c r="AA113" i="8"/>
  <c r="AA105" i="8"/>
  <c r="AA97" i="8"/>
  <c r="AA89" i="8"/>
  <c r="AA81" i="8"/>
  <c r="AA73" i="8"/>
  <c r="AA65" i="8"/>
  <c r="AA57" i="8"/>
  <c r="AA49" i="8"/>
  <c r="AA41" i="8"/>
  <c r="AA33" i="8"/>
  <c r="AA25" i="8"/>
  <c r="O246" i="8"/>
  <c r="O214" i="8"/>
  <c r="T182" i="8"/>
  <c r="P150" i="8"/>
  <c r="Q118" i="8"/>
  <c r="P86" i="8"/>
  <c r="O54" i="8"/>
  <c r="M32" i="8"/>
  <c r="P32" i="8" s="1"/>
  <c r="AA48" i="8"/>
  <c r="P31" i="8"/>
  <c r="O254" i="8"/>
  <c r="O222" i="8"/>
  <c r="P158" i="8"/>
  <c r="O126" i="8"/>
  <c r="O94" i="8"/>
  <c r="M40" i="8"/>
  <c r="P30" i="8"/>
  <c r="N57" i="8"/>
  <c r="R57" i="8" s="1"/>
  <c r="N25" i="8"/>
  <c r="O158" i="8"/>
  <c r="AA265" i="8"/>
  <c r="AA249" i="8"/>
  <c r="AA233" i="8"/>
  <c r="AA209" i="8"/>
  <c r="AA193" i="8"/>
  <c r="Q270" i="8"/>
  <c r="O229" i="8"/>
  <c r="M273" i="8"/>
  <c r="T273" i="8" s="1"/>
  <c r="M257" i="8"/>
  <c r="M241" i="8"/>
  <c r="M225" i="8"/>
  <c r="M217" i="8"/>
  <c r="O217" i="8" s="1"/>
  <c r="M201" i="8"/>
  <c r="R201" i="8" s="1"/>
  <c r="M185" i="8"/>
  <c r="O185" i="8" s="1"/>
  <c r="M177" i="8"/>
  <c r="M169" i="8"/>
  <c r="O169" i="8" s="1"/>
  <c r="M161" i="8"/>
  <c r="M153" i="8"/>
  <c r="M145" i="8"/>
  <c r="R145" i="8" s="1"/>
  <c r="M137" i="8"/>
  <c r="T137" i="8" s="1"/>
  <c r="M129" i="8"/>
  <c r="T129" i="8" s="1"/>
  <c r="M121" i="8"/>
  <c r="O121" i="8" s="1"/>
  <c r="M113" i="8"/>
  <c r="M105" i="8"/>
  <c r="M97" i="8"/>
  <c r="R97" i="8" s="1"/>
  <c r="M89" i="8"/>
  <c r="M81" i="8"/>
  <c r="M73" i="8"/>
  <c r="Q73" i="8" s="1"/>
  <c r="M65" i="8"/>
  <c r="M57" i="8"/>
  <c r="M49" i="8"/>
  <c r="M41" i="8"/>
  <c r="U41" i="8" s="1"/>
  <c r="M33" i="8"/>
  <c r="M25" i="8"/>
  <c r="T199" i="8"/>
  <c r="S167" i="8"/>
  <c r="Q15" i="8"/>
  <c r="AC277" i="8"/>
  <c r="AE16" i="8"/>
  <c r="AF16" i="8" s="1"/>
  <c r="AG16" i="8" s="1"/>
  <c r="U259" i="8"/>
  <c r="S259" i="8"/>
  <c r="U266" i="8"/>
  <c r="U258" i="8"/>
  <c r="R258" i="8"/>
  <c r="S258" i="8"/>
  <c r="Q258" i="8"/>
  <c r="R242" i="8"/>
  <c r="Q226" i="8"/>
  <c r="U210" i="8"/>
  <c r="R210" i="8"/>
  <c r="T210" i="8"/>
  <c r="Q210" i="8"/>
  <c r="S210" i="8"/>
  <c r="U186" i="8"/>
  <c r="S186" i="8"/>
  <c r="R186" i="8"/>
  <c r="S178" i="8"/>
  <c r="T178" i="8"/>
  <c r="Q178" i="8"/>
  <c r="U170" i="8"/>
  <c r="O170" i="8"/>
  <c r="T154" i="8"/>
  <c r="P154" i="8"/>
  <c r="Q122" i="8"/>
  <c r="R90" i="8"/>
  <c r="S82" i="8"/>
  <c r="O74" i="8"/>
  <c r="U66" i="8"/>
  <c r="R66" i="8"/>
  <c r="T66" i="8"/>
  <c r="Q66" i="8"/>
  <c r="S66" i="8"/>
  <c r="P66" i="8"/>
  <c r="O66" i="8"/>
  <c r="T58" i="8"/>
  <c r="S58" i="8"/>
  <c r="Q58" i="8"/>
  <c r="O58" i="8"/>
  <c r="S18" i="8"/>
  <c r="O262" i="8"/>
  <c r="O238" i="8"/>
  <c r="O230" i="8"/>
  <c r="O206" i="8"/>
  <c r="P185" i="8"/>
  <c r="Q217" i="8"/>
  <c r="Q186" i="8"/>
  <c r="U249" i="8"/>
  <c r="T249" i="8"/>
  <c r="R249" i="8"/>
  <c r="S249" i="8"/>
  <c r="U209" i="8"/>
  <c r="R209" i="8"/>
  <c r="R177" i="8"/>
  <c r="U161" i="8"/>
  <c r="P161" i="8"/>
  <c r="R161" i="8"/>
  <c r="T161" i="8"/>
  <c r="S161" i="8"/>
  <c r="Q161" i="8"/>
  <c r="U137" i="8"/>
  <c r="P137" i="8"/>
  <c r="S137" i="8"/>
  <c r="Q137" i="8"/>
  <c r="R137" i="8"/>
  <c r="U113" i="8"/>
  <c r="T113" i="8"/>
  <c r="S113" i="8"/>
  <c r="P113" i="8"/>
  <c r="Q113" i="8"/>
  <c r="U65" i="8"/>
  <c r="S65" i="8"/>
  <c r="Q65" i="8"/>
  <c r="P33" i="8"/>
  <c r="U272" i="8"/>
  <c r="T272" i="8"/>
  <c r="R272" i="8"/>
  <c r="S264" i="8"/>
  <c r="T264" i="8"/>
  <c r="R264" i="8"/>
  <c r="U264" i="8"/>
  <c r="Q264" i="8"/>
  <c r="P264" i="8"/>
  <c r="U256" i="8"/>
  <c r="T256" i="8"/>
  <c r="S256" i="8"/>
  <c r="Q256" i="8"/>
  <c r="U248" i="8"/>
  <c r="S248" i="8"/>
  <c r="R248" i="8"/>
  <c r="T248" i="8"/>
  <c r="Q248" i="8"/>
  <c r="P248" i="8"/>
  <c r="U240" i="8"/>
  <c r="S240" i="8"/>
  <c r="U232" i="8"/>
  <c r="R232" i="8"/>
  <c r="T232" i="8"/>
  <c r="S232" i="8"/>
  <c r="Q232" i="8"/>
  <c r="P232" i="8"/>
  <c r="T224" i="8"/>
  <c r="R224" i="8"/>
  <c r="U224" i="8"/>
  <c r="P224" i="8"/>
  <c r="T216" i="8"/>
  <c r="U216" i="8"/>
  <c r="S216" i="8"/>
  <c r="R216" i="8"/>
  <c r="Q216" i="8"/>
  <c r="P216" i="8"/>
  <c r="S208" i="8"/>
  <c r="R208" i="8"/>
  <c r="T200" i="8"/>
  <c r="S200" i="8"/>
  <c r="U200" i="8"/>
  <c r="R200" i="8"/>
  <c r="Q200" i="8"/>
  <c r="P200" i="8"/>
  <c r="U192" i="8"/>
  <c r="T192" i="8"/>
  <c r="S192" i="8"/>
  <c r="R192" i="8"/>
  <c r="Q192" i="8"/>
  <c r="P192" i="8"/>
  <c r="U184" i="8"/>
  <c r="T184" i="8"/>
  <c r="S184" i="8"/>
  <c r="R184" i="8"/>
  <c r="Q184" i="8"/>
  <c r="P184" i="8"/>
  <c r="U176" i="8"/>
  <c r="T176" i="8"/>
  <c r="S176" i="8"/>
  <c r="R176" i="8"/>
  <c r="U168" i="8"/>
  <c r="T168" i="8"/>
  <c r="S168" i="8"/>
  <c r="R168" i="8"/>
  <c r="Q168" i="8"/>
  <c r="R160" i="8"/>
  <c r="T160" i="8"/>
  <c r="Q160" i="8"/>
  <c r="T152" i="8"/>
  <c r="U152" i="8"/>
  <c r="R152" i="8"/>
  <c r="P152" i="8"/>
  <c r="S152" i="8"/>
  <c r="Q152" i="8"/>
  <c r="U144" i="8"/>
  <c r="T144" i="8"/>
  <c r="R144" i="8"/>
  <c r="P144" i="8"/>
  <c r="S144" i="8"/>
  <c r="U136" i="8"/>
  <c r="S136" i="8"/>
  <c r="R136" i="8"/>
  <c r="Q136" i="8"/>
  <c r="P136" i="8"/>
  <c r="T136" i="8"/>
  <c r="U128" i="8"/>
  <c r="S128" i="8"/>
  <c r="R128" i="8"/>
  <c r="T128" i="8"/>
  <c r="P128" i="8"/>
  <c r="Q128" i="8"/>
  <c r="U120" i="8"/>
  <c r="T120" i="8"/>
  <c r="S120" i="8"/>
  <c r="R120" i="8"/>
  <c r="P120" i="8"/>
  <c r="T112" i="8"/>
  <c r="U112" i="8"/>
  <c r="R112" i="8"/>
  <c r="S112" i="8"/>
  <c r="U104" i="8"/>
  <c r="R104" i="8"/>
  <c r="T104" i="8"/>
  <c r="T96" i="8"/>
  <c r="S96" i="8"/>
  <c r="S88" i="8"/>
  <c r="R88" i="8"/>
  <c r="Q88" i="8"/>
  <c r="U88" i="8"/>
  <c r="P88" i="8"/>
  <c r="T88" i="8"/>
  <c r="U80" i="8"/>
  <c r="T80" i="8"/>
  <c r="Q80" i="8"/>
  <c r="S80" i="8"/>
  <c r="V80" i="8" s="1"/>
  <c r="R80" i="8"/>
  <c r="P80" i="8"/>
  <c r="U72" i="8"/>
  <c r="T72" i="8"/>
  <c r="S72" i="8"/>
  <c r="Q72" i="8"/>
  <c r="R72" i="8"/>
  <c r="P72" i="8"/>
  <c r="T64" i="8"/>
  <c r="U64" i="8"/>
  <c r="R64" i="8"/>
  <c r="Q64" i="8"/>
  <c r="S64" i="8"/>
  <c r="P64" i="8"/>
  <c r="U56" i="8"/>
  <c r="S56" i="8"/>
  <c r="R56" i="8"/>
  <c r="Q56" i="8"/>
  <c r="T56" i="8"/>
  <c r="P56" i="8"/>
  <c r="U48" i="8"/>
  <c r="U40" i="8"/>
  <c r="T40" i="8"/>
  <c r="Q40" i="8"/>
  <c r="U16" i="8"/>
  <c r="T16" i="8"/>
  <c r="Q16" i="8"/>
  <c r="R16" i="8"/>
  <c r="S16" i="8"/>
  <c r="O16" i="8"/>
  <c r="P16" i="8"/>
  <c r="O178" i="8"/>
  <c r="O168" i="8"/>
  <c r="O136" i="8"/>
  <c r="O104" i="8"/>
  <c r="O78" i="8"/>
  <c r="O40" i="8"/>
  <c r="O21" i="8"/>
  <c r="P178" i="8"/>
  <c r="P104" i="8"/>
  <c r="P78" i="8"/>
  <c r="P58" i="8"/>
  <c r="Q153" i="8"/>
  <c r="S163" i="8"/>
  <c r="T111" i="8"/>
  <c r="S111" i="8"/>
  <c r="Q111" i="8"/>
  <c r="R111" i="8"/>
  <c r="O111" i="8"/>
  <c r="U111" i="8"/>
  <c r="P111" i="8"/>
  <c r="U103" i="8"/>
  <c r="S103" i="8"/>
  <c r="T103" i="8"/>
  <c r="Q103" i="8"/>
  <c r="O103" i="8"/>
  <c r="T95" i="8"/>
  <c r="S95" i="8"/>
  <c r="Q95" i="8"/>
  <c r="O95" i="8"/>
  <c r="U95" i="8"/>
  <c r="R95" i="8"/>
  <c r="S87" i="8"/>
  <c r="R87" i="8"/>
  <c r="Q87" i="8"/>
  <c r="R79" i="8"/>
  <c r="U79" i="8"/>
  <c r="T79" i="8"/>
  <c r="S79" i="8"/>
  <c r="Q79" i="8"/>
  <c r="P79" i="8"/>
  <c r="O79" i="8"/>
  <c r="R71" i="8"/>
  <c r="S71" i="8"/>
  <c r="U71" i="8"/>
  <c r="O71" i="8"/>
  <c r="R63" i="8"/>
  <c r="T63" i="8"/>
  <c r="S63" i="8"/>
  <c r="U63" i="8"/>
  <c r="Q63" i="8"/>
  <c r="O63" i="8"/>
  <c r="P63" i="8"/>
  <c r="R55" i="8"/>
  <c r="U55" i="8"/>
  <c r="T55" i="8"/>
  <c r="P55" i="8"/>
  <c r="R47" i="8"/>
  <c r="U47" i="8"/>
  <c r="T47" i="8"/>
  <c r="S47" i="8"/>
  <c r="O47" i="8"/>
  <c r="P47" i="8"/>
  <c r="O39" i="8"/>
  <c r="R31" i="8"/>
  <c r="T31" i="8"/>
  <c r="S31" i="8"/>
  <c r="U31" i="8"/>
  <c r="Q31" i="8"/>
  <c r="O31" i="8"/>
  <c r="R23" i="8"/>
  <c r="S23" i="8"/>
  <c r="U23" i="8"/>
  <c r="T23" i="8"/>
  <c r="P23" i="8"/>
  <c r="O23" i="8"/>
  <c r="T15" i="8"/>
  <c r="R15" i="8"/>
  <c r="U15" i="8"/>
  <c r="S15" i="8"/>
  <c r="O15" i="8"/>
  <c r="V15" i="8" s="1"/>
  <c r="P15" i="8"/>
  <c r="O259" i="8"/>
  <c r="O177" i="8"/>
  <c r="O124" i="8"/>
  <c r="O113" i="8"/>
  <c r="O64" i="8"/>
  <c r="O20" i="8"/>
  <c r="P259" i="8"/>
  <c r="P241" i="8"/>
  <c r="P176" i="8"/>
  <c r="P103" i="8"/>
  <c r="Q176" i="8"/>
  <c r="Q75" i="8"/>
  <c r="S104" i="8"/>
  <c r="T177" i="8"/>
  <c r="T265" i="8"/>
  <c r="S265" i="8"/>
  <c r="R265" i="8"/>
  <c r="U201" i="8"/>
  <c r="U97" i="8"/>
  <c r="S97" i="8"/>
  <c r="P97" i="8"/>
  <c r="O97" i="8"/>
  <c r="S17" i="8"/>
  <c r="Q17" i="8"/>
  <c r="R17" i="8"/>
  <c r="O137" i="8"/>
  <c r="U255" i="8"/>
  <c r="T255" i="8"/>
  <c r="S255" i="8"/>
  <c r="Q255" i="8"/>
  <c r="R255" i="8"/>
  <c r="P255" i="8"/>
  <c r="U239" i="8"/>
  <c r="S239" i="8"/>
  <c r="Q239" i="8"/>
  <c r="R239" i="8"/>
  <c r="T239" i="8"/>
  <c r="P239" i="8"/>
  <c r="S223" i="8"/>
  <c r="Q223" i="8"/>
  <c r="T223" i="8"/>
  <c r="Q207" i="8"/>
  <c r="U191" i="8"/>
  <c r="S191" i="8"/>
  <c r="Q191" i="8"/>
  <c r="T191" i="8"/>
  <c r="O191" i="8"/>
  <c r="V191" i="8" s="1"/>
  <c r="P191" i="8"/>
  <c r="U167" i="8"/>
  <c r="Q167" i="8"/>
  <c r="T167" i="8"/>
  <c r="R167" i="8"/>
  <c r="O167" i="8"/>
  <c r="V167" i="8" s="1"/>
  <c r="S159" i="8"/>
  <c r="R159" i="8"/>
  <c r="R143" i="8"/>
  <c r="S135" i="8"/>
  <c r="T135" i="8"/>
  <c r="U135" i="8"/>
  <c r="Q135" i="8"/>
  <c r="P135" i="8"/>
  <c r="O135" i="8"/>
  <c r="R135" i="8"/>
  <c r="Q119" i="8"/>
  <c r="T270" i="8"/>
  <c r="R270" i="8"/>
  <c r="P270" i="8"/>
  <c r="S262" i="8"/>
  <c r="U262" i="8"/>
  <c r="T262" i="8"/>
  <c r="R262" i="8"/>
  <c r="P262" i="8"/>
  <c r="U254" i="8"/>
  <c r="T254" i="8"/>
  <c r="S254" i="8"/>
  <c r="R254" i="8"/>
  <c r="Q254" i="8"/>
  <c r="P254" i="8"/>
  <c r="U246" i="8"/>
  <c r="S246" i="8"/>
  <c r="R246" i="8"/>
  <c r="P246" i="8"/>
  <c r="T246" i="8"/>
  <c r="Q246" i="8"/>
  <c r="U238" i="8"/>
  <c r="R238" i="8"/>
  <c r="T238" i="8"/>
  <c r="S238" i="8"/>
  <c r="P238" i="8"/>
  <c r="U230" i="8"/>
  <c r="T230" i="8"/>
  <c r="S230" i="8"/>
  <c r="R230" i="8"/>
  <c r="P230" i="8"/>
  <c r="U222" i="8"/>
  <c r="R222" i="8"/>
  <c r="T222" i="8"/>
  <c r="Q222" i="8"/>
  <c r="P222" i="8"/>
  <c r="U214" i="8"/>
  <c r="S214" i="8"/>
  <c r="R214" i="8"/>
  <c r="T214" i="8"/>
  <c r="P214" i="8"/>
  <c r="Q214" i="8"/>
  <c r="T206" i="8"/>
  <c r="R206" i="8"/>
  <c r="S206" i="8"/>
  <c r="P206" i="8"/>
  <c r="U198" i="8"/>
  <c r="S198" i="8"/>
  <c r="T198" i="8"/>
  <c r="R198" i="8"/>
  <c r="P198" i="8"/>
  <c r="U190" i="8"/>
  <c r="S190" i="8"/>
  <c r="T190" i="8"/>
  <c r="R190" i="8"/>
  <c r="Q190" i="8"/>
  <c r="P190" i="8"/>
  <c r="S182" i="8"/>
  <c r="U182" i="8"/>
  <c r="R182" i="8"/>
  <c r="P182" i="8"/>
  <c r="Q182" i="8"/>
  <c r="S174" i="8"/>
  <c r="U174" i="8"/>
  <c r="T174" i="8"/>
  <c r="R174" i="8"/>
  <c r="P174" i="8"/>
  <c r="U166" i="8"/>
  <c r="S166" i="8"/>
  <c r="T166" i="8"/>
  <c r="R166" i="8"/>
  <c r="P166" i="8"/>
  <c r="T158" i="8"/>
  <c r="S158" i="8"/>
  <c r="U158" i="8"/>
  <c r="R158" i="8"/>
  <c r="Q158" i="8"/>
  <c r="T150" i="8"/>
  <c r="S150" i="8"/>
  <c r="U150" i="8"/>
  <c r="R150" i="8"/>
  <c r="Q150" i="8"/>
  <c r="T142" i="8"/>
  <c r="S142" i="8"/>
  <c r="U142" i="8"/>
  <c r="R142" i="8"/>
  <c r="T134" i="8"/>
  <c r="S134" i="8"/>
  <c r="U134" i="8"/>
  <c r="R134" i="8"/>
  <c r="Q134" i="8"/>
  <c r="P134" i="8"/>
  <c r="T126" i="8"/>
  <c r="U126" i="8"/>
  <c r="S126" i="8"/>
  <c r="R126" i="8"/>
  <c r="P126" i="8"/>
  <c r="Q126" i="8"/>
  <c r="T118" i="8"/>
  <c r="S118" i="8"/>
  <c r="U118" i="8"/>
  <c r="R118" i="8"/>
  <c r="P118" i="8"/>
  <c r="T110" i="8"/>
  <c r="S110" i="8"/>
  <c r="U110" i="8"/>
  <c r="R110" i="8"/>
  <c r="Q110" i="8"/>
  <c r="P110" i="8"/>
  <c r="T102" i="8"/>
  <c r="U102" i="8"/>
  <c r="S102" i="8"/>
  <c r="R102" i="8"/>
  <c r="Q102" i="8"/>
  <c r="P102" i="8"/>
  <c r="T94" i="8"/>
  <c r="S94" i="8"/>
  <c r="U94" i="8"/>
  <c r="R94" i="8"/>
  <c r="T86" i="8"/>
  <c r="U86" i="8"/>
  <c r="S86" i="8"/>
  <c r="R86" i="8"/>
  <c r="Q86" i="8"/>
  <c r="T78" i="8"/>
  <c r="U78" i="8"/>
  <c r="S78" i="8"/>
  <c r="R78" i="8"/>
  <c r="T70" i="8"/>
  <c r="U70" i="8"/>
  <c r="S70" i="8"/>
  <c r="R70" i="8"/>
  <c r="Q70" i="8"/>
  <c r="P70" i="8"/>
  <c r="T62" i="8"/>
  <c r="U62" i="8"/>
  <c r="S62" i="8"/>
  <c r="R62" i="8"/>
  <c r="Q62" i="8"/>
  <c r="P62" i="8"/>
  <c r="T54" i="8"/>
  <c r="U54" i="8"/>
  <c r="S54" i="8"/>
  <c r="Q54" i="8"/>
  <c r="R54" i="8"/>
  <c r="P54" i="8"/>
  <c r="T46" i="8"/>
  <c r="U46" i="8"/>
  <c r="S46" i="8"/>
  <c r="R46" i="8"/>
  <c r="Q46" i="8"/>
  <c r="P46" i="8"/>
  <c r="T38" i="8"/>
  <c r="U38" i="8"/>
  <c r="S38" i="8"/>
  <c r="R38" i="8"/>
  <c r="V38" i="8" s="1"/>
  <c r="Q38" i="8"/>
  <c r="P38" i="8"/>
  <c r="T30" i="8"/>
  <c r="U30" i="8"/>
  <c r="S30" i="8"/>
  <c r="Q30" i="8"/>
  <c r="R30" i="8"/>
  <c r="O30" i="8"/>
  <c r="T22" i="8"/>
  <c r="U22" i="8"/>
  <c r="S22" i="8"/>
  <c r="Q22" i="8"/>
  <c r="R22" i="8"/>
  <c r="O22" i="8"/>
  <c r="T14" i="8"/>
  <c r="U14" i="8"/>
  <c r="S14" i="8"/>
  <c r="Q14" i="8"/>
  <c r="R14" i="8"/>
  <c r="O14" i="8"/>
  <c r="P14" i="8"/>
  <c r="O258" i="8"/>
  <c r="O242" i="8"/>
  <c r="O210" i="8"/>
  <c r="O176" i="8"/>
  <c r="V176" i="8" s="1"/>
  <c r="O144" i="8"/>
  <c r="O123" i="8"/>
  <c r="O112" i="8"/>
  <c r="V112" i="8" s="1"/>
  <c r="O88" i="8"/>
  <c r="O62" i="8"/>
  <c r="P258" i="8"/>
  <c r="P217" i="8"/>
  <c r="P96" i="8"/>
  <c r="P50" i="8"/>
  <c r="P22" i="8"/>
  <c r="Q198" i="8"/>
  <c r="Q174" i="8"/>
  <c r="Q144" i="8"/>
  <c r="R113" i="8"/>
  <c r="S270" i="8"/>
  <c r="U270" i="8"/>
  <c r="U233" i="8"/>
  <c r="Q233" i="8"/>
  <c r="R185" i="8"/>
  <c r="P129" i="8"/>
  <c r="Q129" i="8"/>
  <c r="U89" i="8"/>
  <c r="R89" i="8"/>
  <c r="Q89" i="8"/>
  <c r="Q271" i="8"/>
  <c r="U263" i="8"/>
  <c r="Q263" i="8"/>
  <c r="R263" i="8"/>
  <c r="U247" i="8"/>
  <c r="T247" i="8"/>
  <c r="Q247" i="8"/>
  <c r="R247" i="8"/>
  <c r="S247" i="8"/>
  <c r="P247" i="8"/>
  <c r="U215" i="8"/>
  <c r="T215" i="8"/>
  <c r="Q215" i="8"/>
  <c r="S215" i="8"/>
  <c r="R215" i="8"/>
  <c r="P215" i="8"/>
  <c r="Q175" i="8"/>
  <c r="S175" i="8"/>
  <c r="R175" i="8"/>
  <c r="T175" i="8"/>
  <c r="O175" i="8"/>
  <c r="V175" i="8" s="1"/>
  <c r="P175" i="8"/>
  <c r="S151" i="8"/>
  <c r="U151" i="8"/>
  <c r="Q151" i="8"/>
  <c r="R151" i="8"/>
  <c r="O151" i="8"/>
  <c r="V151" i="8" s="1"/>
  <c r="T151" i="8"/>
  <c r="R127" i="8"/>
  <c r="P127" i="8"/>
  <c r="U261" i="8"/>
  <c r="U253" i="8"/>
  <c r="S253" i="8"/>
  <c r="T253" i="8"/>
  <c r="Q253" i="8"/>
  <c r="R253" i="8"/>
  <c r="P253" i="8"/>
  <c r="S245" i="8"/>
  <c r="T245" i="8"/>
  <c r="R245" i="8"/>
  <c r="P245" i="8"/>
  <c r="Q245" i="8"/>
  <c r="U229" i="8"/>
  <c r="S229" i="8"/>
  <c r="T229" i="8"/>
  <c r="R229" i="8"/>
  <c r="P229" i="8"/>
  <c r="T221" i="8"/>
  <c r="U197" i="8"/>
  <c r="S197" i="8"/>
  <c r="T197" i="8"/>
  <c r="R197" i="8"/>
  <c r="P197" i="8"/>
  <c r="U189" i="8"/>
  <c r="S189" i="8"/>
  <c r="T189" i="8"/>
  <c r="Q189" i="8"/>
  <c r="P189" i="8"/>
  <c r="U173" i="8"/>
  <c r="S173" i="8"/>
  <c r="T173" i="8"/>
  <c r="R173" i="8"/>
  <c r="P173" i="8"/>
  <c r="Q173" i="8"/>
  <c r="T149" i="8"/>
  <c r="U149" i="8"/>
  <c r="S149" i="8"/>
  <c r="Q149" i="8"/>
  <c r="T141" i="8"/>
  <c r="U141" i="8"/>
  <c r="S141" i="8"/>
  <c r="R141" i="8"/>
  <c r="Q141" i="8"/>
  <c r="U133" i="8"/>
  <c r="T125" i="8"/>
  <c r="Q125" i="8"/>
  <c r="S101" i="8"/>
  <c r="Q101" i="8"/>
  <c r="P101" i="8"/>
  <c r="U85" i="8"/>
  <c r="R85" i="8"/>
  <c r="U61" i="8"/>
  <c r="Q61" i="8"/>
  <c r="U29" i="8"/>
  <c r="Q29" i="8"/>
  <c r="R29" i="8"/>
  <c r="T21" i="8"/>
  <c r="U21" i="8"/>
  <c r="S21" i="8"/>
  <c r="Q21" i="8"/>
  <c r="P21" i="8"/>
  <c r="O265" i="8"/>
  <c r="O257" i="8"/>
  <c r="O249" i="8"/>
  <c r="O233" i="8"/>
  <c r="O193" i="8"/>
  <c r="O184" i="8"/>
  <c r="V184" i="8" s="1"/>
  <c r="O174" i="8"/>
  <c r="V174" i="8" s="1"/>
  <c r="O142" i="8"/>
  <c r="O110" i="8"/>
  <c r="O86" i="8"/>
  <c r="P168" i="8"/>
  <c r="P142" i="8"/>
  <c r="P95" i="8"/>
  <c r="Q197" i="8"/>
  <c r="Q166" i="8"/>
  <c r="Q142" i="8"/>
  <c r="Q55" i="8"/>
  <c r="S233" i="8"/>
  <c r="U206" i="8"/>
  <c r="U257" i="8"/>
  <c r="T257" i="8"/>
  <c r="S257" i="8"/>
  <c r="Q257" i="8"/>
  <c r="T241" i="8"/>
  <c r="S241" i="8"/>
  <c r="U217" i="8"/>
  <c r="S217" i="8"/>
  <c r="T217" i="8"/>
  <c r="R217" i="8"/>
  <c r="U193" i="8"/>
  <c r="T193" i="8"/>
  <c r="S193" i="8"/>
  <c r="R169" i="8"/>
  <c r="S153" i="8"/>
  <c r="R153" i="8"/>
  <c r="P121" i="8"/>
  <c r="U73" i="8"/>
  <c r="T73" i="8"/>
  <c r="S73" i="8"/>
  <c r="R73" i="8"/>
  <c r="P73" i="8"/>
  <c r="O73" i="8"/>
  <c r="V73" i="8" s="1"/>
  <c r="U49" i="8"/>
  <c r="T49" i="8"/>
  <c r="P49" i="8"/>
  <c r="S49" i="8"/>
  <c r="O49" i="8"/>
  <c r="R49" i="8"/>
  <c r="T25" i="8"/>
  <c r="S25" i="8"/>
  <c r="P25" i="8"/>
  <c r="Q209" i="8"/>
  <c r="Q185" i="8"/>
  <c r="T183" i="8"/>
  <c r="R260" i="8"/>
  <c r="R252" i="8"/>
  <c r="R236" i="8"/>
  <c r="Q236" i="8"/>
  <c r="U228" i="8"/>
  <c r="R228" i="8"/>
  <c r="U212" i="8"/>
  <c r="U204" i="8"/>
  <c r="S188" i="8"/>
  <c r="T180" i="8"/>
  <c r="U172" i="8"/>
  <c r="R172" i="8"/>
  <c r="Q172" i="8"/>
  <c r="R164" i="8"/>
  <c r="U148" i="8"/>
  <c r="R148" i="8"/>
  <c r="T148" i="8"/>
  <c r="S148" i="8"/>
  <c r="Q148" i="8"/>
  <c r="P148" i="8"/>
  <c r="R140" i="8"/>
  <c r="Q140" i="8"/>
  <c r="U124" i="8"/>
  <c r="R124" i="8"/>
  <c r="T124" i="8"/>
  <c r="S124" i="8"/>
  <c r="Q124" i="8"/>
  <c r="P116" i="8"/>
  <c r="P108" i="8"/>
  <c r="R100" i="8"/>
  <c r="R92" i="8"/>
  <c r="U84" i="8"/>
  <c r="P84" i="8"/>
  <c r="T68" i="8"/>
  <c r="S68" i="8"/>
  <c r="T60" i="8"/>
  <c r="Q60" i="8"/>
  <c r="S60" i="8"/>
  <c r="T44" i="8"/>
  <c r="U44" i="8"/>
  <c r="S44" i="8"/>
  <c r="Q44" i="8"/>
  <c r="P44" i="8"/>
  <c r="R44" i="8"/>
  <c r="T36" i="8"/>
  <c r="U36" i="8"/>
  <c r="R36" i="8"/>
  <c r="Q36" i="8"/>
  <c r="S36" i="8"/>
  <c r="P36" i="8"/>
  <c r="S28" i="8"/>
  <c r="Q28" i="8"/>
  <c r="P28" i="8"/>
  <c r="T20" i="8"/>
  <c r="U20" i="8"/>
  <c r="R20" i="8"/>
  <c r="S20" i="8"/>
  <c r="Q20" i="8"/>
  <c r="O272" i="8"/>
  <c r="O264" i="8"/>
  <c r="V264" i="8" s="1"/>
  <c r="O256" i="8"/>
  <c r="O248" i="8"/>
  <c r="O240" i="8"/>
  <c r="O232" i="8"/>
  <c r="V232" i="8" s="1"/>
  <c r="O224" i="8"/>
  <c r="O216" i="8"/>
  <c r="V216" i="8" s="1"/>
  <c r="O200" i="8"/>
  <c r="V200" i="8" s="1"/>
  <c r="O192" i="8"/>
  <c r="V192" i="8" s="1"/>
  <c r="O182" i="8"/>
  <c r="O173" i="8"/>
  <c r="V173" i="8" s="1"/>
  <c r="O152" i="8"/>
  <c r="V152" i="8" s="1"/>
  <c r="O141" i="8"/>
  <c r="O120" i="8"/>
  <c r="O85" i="8"/>
  <c r="O72" i="8"/>
  <c r="O46" i="8"/>
  <c r="V46" i="8" s="1"/>
  <c r="P233" i="8"/>
  <c r="P210" i="8"/>
  <c r="P167" i="8"/>
  <c r="P141" i="8"/>
  <c r="P94" i="8"/>
  <c r="Q250" i="8"/>
  <c r="Q104" i="8"/>
  <c r="Q49" i="8"/>
  <c r="R103" i="8"/>
  <c r="S224" i="8"/>
  <c r="U175" i="8"/>
  <c r="U267" i="8"/>
  <c r="R267" i="8"/>
  <c r="U251" i="8"/>
  <c r="R251" i="8"/>
  <c r="S251" i="8"/>
  <c r="U243" i="8"/>
  <c r="T243" i="8"/>
  <c r="R243" i="8"/>
  <c r="S243" i="8"/>
  <c r="Q243" i="8"/>
  <c r="U235" i="8"/>
  <c r="T235" i="8"/>
  <c r="R235" i="8"/>
  <c r="T227" i="8"/>
  <c r="S227" i="8"/>
  <c r="Q227" i="8"/>
  <c r="T211" i="8"/>
  <c r="R211" i="8"/>
  <c r="Q211" i="8"/>
  <c r="R195" i="8"/>
  <c r="U179" i="8"/>
  <c r="T179" i="8"/>
  <c r="R179" i="8"/>
  <c r="S179" i="8"/>
  <c r="Q179" i="8"/>
  <c r="U171" i="8"/>
  <c r="T171" i="8"/>
  <c r="S171" i="8"/>
  <c r="U163" i="8"/>
  <c r="T163" i="8"/>
  <c r="R163" i="8"/>
  <c r="Q163" i="8"/>
  <c r="P163" i="8"/>
  <c r="U155" i="8"/>
  <c r="S155" i="8"/>
  <c r="P155" i="8"/>
  <c r="T147" i="8"/>
  <c r="U139" i="8"/>
  <c r="S139" i="8"/>
  <c r="P139" i="8"/>
  <c r="U131" i="8"/>
  <c r="T131" i="8"/>
  <c r="S131" i="8"/>
  <c r="R131" i="8"/>
  <c r="Q131" i="8"/>
  <c r="U123" i="8"/>
  <c r="T123" i="8"/>
  <c r="R123" i="8"/>
  <c r="S123" i="8"/>
  <c r="Q123" i="8"/>
  <c r="T115" i="8"/>
  <c r="U107" i="8"/>
  <c r="S107" i="8"/>
  <c r="Q107" i="8"/>
  <c r="T99" i="8"/>
  <c r="T83" i="8"/>
  <c r="U83" i="8"/>
  <c r="R83" i="8"/>
  <c r="S83" i="8"/>
  <c r="Q83" i="8"/>
  <c r="P83" i="8"/>
  <c r="T75" i="8"/>
  <c r="U75" i="8"/>
  <c r="R75" i="8"/>
  <c r="S75" i="8"/>
  <c r="P75" i="8"/>
  <c r="Q67" i="8"/>
  <c r="S59" i="8"/>
  <c r="Q43" i="8"/>
  <c r="T35" i="8"/>
  <c r="U35" i="8"/>
  <c r="S35" i="8"/>
  <c r="P35" i="8"/>
  <c r="R35" i="8"/>
  <c r="Q35" i="8"/>
  <c r="T27" i="8"/>
  <c r="U27" i="8"/>
  <c r="S27" i="8"/>
  <c r="Q27" i="8"/>
  <c r="R27" i="8"/>
  <c r="P27" i="8"/>
  <c r="T19" i="8"/>
  <c r="S19" i="8"/>
  <c r="O271" i="8"/>
  <c r="O263" i="8"/>
  <c r="O255" i="8"/>
  <c r="O247" i="8"/>
  <c r="V247" i="8" s="1"/>
  <c r="O239" i="8"/>
  <c r="V239" i="8" s="1"/>
  <c r="O223" i="8"/>
  <c r="O215" i="8"/>
  <c r="O207" i="8"/>
  <c r="O199" i="8"/>
  <c r="O190" i="8"/>
  <c r="O181" i="8"/>
  <c r="O161" i="8"/>
  <c r="V161" i="8" s="1"/>
  <c r="O150" i="8"/>
  <c r="O129" i="8"/>
  <c r="O118" i="8"/>
  <c r="O96" i="8"/>
  <c r="O70" i="8"/>
  <c r="V70" i="8" s="1"/>
  <c r="O45" i="8"/>
  <c r="O29" i="8"/>
  <c r="P227" i="8"/>
  <c r="P209" i="8"/>
  <c r="P186" i="8"/>
  <c r="P160" i="8"/>
  <c r="P114" i="8"/>
  <c r="P87" i="8"/>
  <c r="P40" i="8"/>
  <c r="Q249" i="8"/>
  <c r="Q218" i="8"/>
  <c r="Q94" i="8"/>
  <c r="Q47" i="8"/>
  <c r="R191" i="8"/>
  <c r="S222" i="8"/>
  <c r="Q132" i="8" l="1"/>
  <c r="T132" i="8"/>
  <c r="P194" i="8"/>
  <c r="U194" i="8"/>
  <c r="S194" i="8"/>
  <c r="U250" i="8"/>
  <c r="S250" i="8"/>
  <c r="T250" i="8"/>
  <c r="R250" i="8"/>
  <c r="O269" i="8"/>
  <c r="S269" i="8"/>
  <c r="U67" i="8"/>
  <c r="T195" i="8"/>
  <c r="V49" i="8"/>
  <c r="AD21" i="11"/>
  <c r="AE21" i="11"/>
  <c r="AD134" i="11"/>
  <c r="AE134" i="11"/>
  <c r="AD54" i="11"/>
  <c r="AE54" i="11"/>
  <c r="AD151" i="11"/>
  <c r="AE151" i="11"/>
  <c r="AD59" i="11"/>
  <c r="AE59" i="11" s="1"/>
  <c r="AD94" i="11"/>
  <c r="AE94" i="11"/>
  <c r="AD14" i="11"/>
  <c r="AE14" i="11" s="1"/>
  <c r="P67" i="8"/>
  <c r="V118" i="8"/>
  <c r="V255" i="8"/>
  <c r="S43" i="8"/>
  <c r="R187" i="8"/>
  <c r="U195" i="8"/>
  <c r="V248" i="8"/>
  <c r="Q52" i="8"/>
  <c r="U92" i="8"/>
  <c r="T116" i="8"/>
  <c r="Q180" i="8"/>
  <c r="Q204" i="8"/>
  <c r="S220" i="8"/>
  <c r="T109" i="8"/>
  <c r="P269" i="8"/>
  <c r="O127" i="8"/>
  <c r="V258" i="8"/>
  <c r="Q143" i="8"/>
  <c r="V47" i="8"/>
  <c r="V103" i="8"/>
  <c r="V56" i="8"/>
  <c r="R33" i="8"/>
  <c r="Q33" i="8"/>
  <c r="U33" i="8"/>
  <c r="O33" i="8"/>
  <c r="T33" i="8"/>
  <c r="S33" i="8"/>
  <c r="U177" i="8"/>
  <c r="Q177" i="8"/>
  <c r="P177" i="8"/>
  <c r="S177" i="8"/>
  <c r="P257" i="8"/>
  <c r="V257" i="8" s="1"/>
  <c r="R257" i="8"/>
  <c r="V254" i="8"/>
  <c r="O131" i="8"/>
  <c r="P131" i="8"/>
  <c r="O245" i="8"/>
  <c r="V245" i="8" s="1"/>
  <c r="AD118" i="11"/>
  <c r="AE118" i="11"/>
  <c r="P109" i="8"/>
  <c r="Q269" i="8"/>
  <c r="AD199" i="11"/>
  <c r="AE199" i="11"/>
  <c r="AD210" i="11"/>
  <c r="AE210" i="11"/>
  <c r="AD232" i="11"/>
  <c r="AE232" i="11" s="1"/>
  <c r="AD200" i="11"/>
  <c r="AE200" i="11"/>
  <c r="AD253" i="11"/>
  <c r="AE253" i="11"/>
  <c r="P250" i="8"/>
  <c r="R269" i="8"/>
  <c r="Q127" i="8"/>
  <c r="V177" i="8"/>
  <c r="AD122" i="11"/>
  <c r="AE122" i="11"/>
  <c r="Q90" i="8"/>
  <c r="P90" i="8"/>
  <c r="U90" i="8"/>
  <c r="O90" i="8"/>
  <c r="T90" i="8"/>
  <c r="S90" i="8"/>
  <c r="S98" i="8"/>
  <c r="Q98" i="8"/>
  <c r="AD271" i="11"/>
  <c r="AE271" i="11"/>
  <c r="S187" i="8"/>
  <c r="V182" i="8"/>
  <c r="O250" i="8"/>
  <c r="V230" i="8"/>
  <c r="P143" i="8"/>
  <c r="U143" i="8"/>
  <c r="O143" i="8"/>
  <c r="S143" i="8"/>
  <c r="AD103" i="11"/>
  <c r="AE103" i="11" s="1"/>
  <c r="AD101" i="11"/>
  <c r="AE101" i="11"/>
  <c r="AD81" i="11"/>
  <c r="AE81" i="11"/>
  <c r="AD169" i="11"/>
  <c r="AE169" i="11" s="1"/>
  <c r="AD190" i="11"/>
  <c r="AE190" i="11"/>
  <c r="AD61" i="11"/>
  <c r="AE61" i="11"/>
  <c r="AD194" i="11"/>
  <c r="AE194" i="11" s="1"/>
  <c r="V120" i="8"/>
  <c r="V256" i="8"/>
  <c r="U52" i="8"/>
  <c r="T92" i="8"/>
  <c r="P180" i="8"/>
  <c r="Q53" i="8"/>
  <c r="R221" i="8"/>
  <c r="V29" i="8"/>
  <c r="S180" i="8"/>
  <c r="S204" i="8"/>
  <c r="S268" i="8"/>
  <c r="V110" i="8"/>
  <c r="V249" i="8"/>
  <c r="S53" i="8"/>
  <c r="T165" i="8"/>
  <c r="P221" i="8"/>
  <c r="T269" i="8"/>
  <c r="S127" i="8"/>
  <c r="V14" i="8"/>
  <c r="V22" i="8"/>
  <c r="V30" i="8"/>
  <c r="O195" i="8"/>
  <c r="V79" i="8"/>
  <c r="V95" i="8"/>
  <c r="V74" i="8"/>
  <c r="P274" i="8"/>
  <c r="S274" i="8"/>
  <c r="V190" i="8"/>
  <c r="P91" i="8"/>
  <c r="V72" i="8"/>
  <c r="S92" i="8"/>
  <c r="U221" i="8"/>
  <c r="V168" i="8"/>
  <c r="AD40" i="11"/>
  <c r="AE40" i="11"/>
  <c r="AD22" i="11"/>
  <c r="AE22" i="11" s="1"/>
  <c r="AD25" i="11"/>
  <c r="AE25" i="11"/>
  <c r="AD144" i="11"/>
  <c r="AE144" i="11"/>
  <c r="AD85" i="11"/>
  <c r="AE85" i="11" s="1"/>
  <c r="AD216" i="11"/>
  <c r="AE216" i="11"/>
  <c r="AD224" i="11"/>
  <c r="AE224" i="11"/>
  <c r="P204" i="8"/>
  <c r="V150" i="8"/>
  <c r="V215" i="8"/>
  <c r="Q195" i="8"/>
  <c r="Q133" i="8"/>
  <c r="V141" i="8"/>
  <c r="R67" i="8"/>
  <c r="S195" i="8"/>
  <c r="Q165" i="8"/>
  <c r="V224" i="8"/>
  <c r="P92" i="8"/>
  <c r="R180" i="8"/>
  <c r="R204" i="8"/>
  <c r="V142" i="8"/>
  <c r="T53" i="8"/>
  <c r="S133" i="8"/>
  <c r="Q221" i="8"/>
  <c r="U269" i="8"/>
  <c r="U127" i="8"/>
  <c r="V62" i="8"/>
  <c r="V210" i="8"/>
  <c r="V102" i="8"/>
  <c r="V104" i="8"/>
  <c r="V58" i="8"/>
  <c r="T263" i="8"/>
  <c r="P263" i="8"/>
  <c r="S263" i="8"/>
  <c r="V263" i="8" s="1"/>
  <c r="AD273" i="11"/>
  <c r="AE273" i="11" s="1"/>
  <c r="V86" i="8"/>
  <c r="V88" i="8"/>
  <c r="T97" i="8"/>
  <c r="Q265" i="8"/>
  <c r="V265" i="8" s="1"/>
  <c r="O186" i="8"/>
  <c r="V186" i="8" s="1"/>
  <c r="V111" i="8"/>
  <c r="R149" i="8"/>
  <c r="V136" i="8"/>
  <c r="R256" i="8"/>
  <c r="S272" i="8"/>
  <c r="V238" i="8"/>
  <c r="R178" i="8"/>
  <c r="Q259" i="8"/>
  <c r="U45" i="8"/>
  <c r="T187" i="8"/>
  <c r="V253" i="8"/>
  <c r="U43" i="8"/>
  <c r="P179" i="8"/>
  <c r="S109" i="8"/>
  <c r="R58" i="8"/>
  <c r="T275" i="8"/>
  <c r="O60" i="8"/>
  <c r="S116" i="8"/>
  <c r="O228" i="8"/>
  <c r="P19" i="8"/>
  <c r="S99" i="8"/>
  <c r="AG170" i="8"/>
  <c r="AG64" i="8"/>
  <c r="AG72" i="8"/>
  <c r="R183" i="8"/>
  <c r="AG109" i="8"/>
  <c r="AG269" i="8"/>
  <c r="AG98" i="8"/>
  <c r="AG83" i="8"/>
  <c r="AG107" i="8"/>
  <c r="AG259" i="8"/>
  <c r="AG121" i="8"/>
  <c r="AG205" i="8"/>
  <c r="AG35" i="8"/>
  <c r="AG66" i="8"/>
  <c r="AG24" i="8"/>
  <c r="AD17" i="11"/>
  <c r="AE17" i="11"/>
  <c r="AD247" i="11"/>
  <c r="AE247" i="11" s="1"/>
  <c r="AD45" i="11"/>
  <c r="AE45" i="11" s="1"/>
  <c r="AD167" i="11"/>
  <c r="AE167" i="11"/>
  <c r="AD91" i="11"/>
  <c r="AE91" i="11" s="1"/>
  <c r="AD125" i="11"/>
  <c r="AE125" i="11" s="1"/>
  <c r="AD207" i="11"/>
  <c r="AE207" i="11"/>
  <c r="AD241" i="11"/>
  <c r="AE241" i="11" s="1"/>
  <c r="AD47" i="11"/>
  <c r="AE47" i="11" s="1"/>
  <c r="AD170" i="11"/>
  <c r="AE170" i="11"/>
  <c r="AD178" i="11"/>
  <c r="AE178" i="11" s="1"/>
  <c r="AD120" i="11"/>
  <c r="AE120" i="11" s="1"/>
  <c r="AD267" i="11"/>
  <c r="AE267" i="11"/>
  <c r="AD63" i="11"/>
  <c r="AE63" i="11" s="1"/>
  <c r="AD130" i="11"/>
  <c r="AE130" i="11" s="1"/>
  <c r="AD95" i="11"/>
  <c r="AE95" i="11"/>
  <c r="AD24" i="11"/>
  <c r="AE24" i="11" s="1"/>
  <c r="AD228" i="11"/>
  <c r="AE228" i="11" s="1"/>
  <c r="AD258" i="11"/>
  <c r="AE258" i="11"/>
  <c r="AD163" i="11"/>
  <c r="AE163" i="11" s="1"/>
  <c r="AD79" i="11"/>
  <c r="AE79" i="11" s="1"/>
  <c r="AD184" i="11"/>
  <c r="AE184" i="11"/>
  <c r="AD183" i="11"/>
  <c r="AE183" i="11" s="1"/>
  <c r="AD34" i="11"/>
  <c r="AE34" i="11" s="1"/>
  <c r="AD112" i="11"/>
  <c r="AE112" i="11"/>
  <c r="AD235" i="11"/>
  <c r="AE235" i="11" s="1"/>
  <c r="AD56" i="11"/>
  <c r="AE56" i="11" s="1"/>
  <c r="AD195" i="11"/>
  <c r="AE195" i="11"/>
  <c r="AD192" i="11"/>
  <c r="AE192" i="11" s="1"/>
  <c r="AD23" i="11"/>
  <c r="AE23" i="11" s="1"/>
  <c r="AG185" i="8"/>
  <c r="V262" i="8"/>
  <c r="V229" i="8"/>
  <c r="V94" i="8"/>
  <c r="V35" i="8"/>
  <c r="U69" i="8"/>
  <c r="Q76" i="8"/>
  <c r="U219" i="8"/>
  <c r="AD82" i="11"/>
  <c r="AE82" i="11" s="1"/>
  <c r="AD227" i="11"/>
  <c r="AE227" i="11"/>
  <c r="AD154" i="11"/>
  <c r="AE154" i="11"/>
  <c r="AD131" i="11"/>
  <c r="AE131" i="11" s="1"/>
  <c r="AD18" i="11"/>
  <c r="AE18" i="11"/>
  <c r="AD217" i="11"/>
  <c r="AE217" i="11"/>
  <c r="AD104" i="11"/>
  <c r="AE104" i="11" s="1"/>
  <c r="AD127" i="11"/>
  <c r="AE127" i="11"/>
  <c r="AD220" i="11"/>
  <c r="AE220" i="11"/>
  <c r="AD37" i="11"/>
  <c r="AE37" i="11" s="1"/>
  <c r="AD38" i="11"/>
  <c r="AE38" i="11"/>
  <c r="AD76" i="11"/>
  <c r="AE76" i="11"/>
  <c r="AD150" i="11"/>
  <c r="AE150" i="11" s="1"/>
  <c r="AD100" i="11"/>
  <c r="AE100" i="11"/>
  <c r="AD255" i="11"/>
  <c r="AE255" i="11"/>
  <c r="AD193" i="11"/>
  <c r="AE193" i="11" s="1"/>
  <c r="AD262" i="11"/>
  <c r="AE262" i="11"/>
  <c r="AD138" i="11"/>
  <c r="AE138" i="11"/>
  <c r="AD70" i="11"/>
  <c r="AE70" i="11" s="1"/>
  <c r="AD254" i="11"/>
  <c r="AE254" i="11"/>
  <c r="AD69" i="11"/>
  <c r="AE69" i="11"/>
  <c r="AD259" i="11"/>
  <c r="AE259" i="11" s="1"/>
  <c r="AD51" i="11"/>
  <c r="AE51" i="11"/>
  <c r="AD115" i="11"/>
  <c r="AE115" i="11"/>
  <c r="AD55" i="11"/>
  <c r="AE55" i="11" s="1"/>
  <c r="AD191" i="11"/>
  <c r="AE191" i="11"/>
  <c r="AD213" i="11"/>
  <c r="AE213" i="11"/>
  <c r="AD166" i="11"/>
  <c r="AE166" i="11" s="1"/>
  <c r="AD270" i="11"/>
  <c r="AE270" i="11"/>
  <c r="AD141" i="11"/>
  <c r="AE141" i="11"/>
  <c r="AD219" i="11"/>
  <c r="AE219" i="11" s="1"/>
  <c r="AD162" i="11"/>
  <c r="AE162" i="11"/>
  <c r="V198" i="8"/>
  <c r="V135" i="8"/>
  <c r="V137" i="8"/>
  <c r="Q97" i="8"/>
  <c r="V97" i="8" s="1"/>
  <c r="Q201" i="8"/>
  <c r="V64" i="8"/>
  <c r="V21" i="8"/>
  <c r="V178" i="8"/>
  <c r="O149" i="8"/>
  <c r="V149" i="8" s="1"/>
  <c r="R170" i="8"/>
  <c r="R259" i="8"/>
  <c r="V259" i="8" s="1"/>
  <c r="V217" i="8"/>
  <c r="V158" i="8"/>
  <c r="V126" i="8"/>
  <c r="V214" i="8"/>
  <c r="O83" i="8"/>
  <c r="V83" i="8" s="1"/>
  <c r="O205" i="8"/>
  <c r="P107" i="8"/>
  <c r="V163" i="8"/>
  <c r="U68" i="8"/>
  <c r="S164" i="8"/>
  <c r="O226" i="8"/>
  <c r="T155" i="8"/>
  <c r="U227" i="8"/>
  <c r="Q251" i="8"/>
  <c r="AG97" i="8"/>
  <c r="AG160" i="8"/>
  <c r="AG36" i="8"/>
  <c r="AG68" i="8"/>
  <c r="AG178" i="8"/>
  <c r="AG89" i="8"/>
  <c r="AG125" i="8"/>
  <c r="AG173" i="8"/>
  <c r="AG251" i="8"/>
  <c r="AG27" i="8"/>
  <c r="AG115" i="8"/>
  <c r="AG171" i="8"/>
  <c r="AG152" i="8"/>
  <c r="AG120" i="8"/>
  <c r="AG88" i="8"/>
  <c r="AG40" i="8"/>
  <c r="AG147" i="8"/>
  <c r="AD240" i="11"/>
  <c r="AE240" i="11"/>
  <c r="AD77" i="11"/>
  <c r="AE77" i="11" s="1"/>
  <c r="AD203" i="11"/>
  <c r="AE203" i="11" s="1"/>
  <c r="AD87" i="11"/>
  <c r="AE87" i="11"/>
  <c r="AD230" i="11"/>
  <c r="AE230" i="11"/>
  <c r="AD212" i="11"/>
  <c r="AE212" i="11" s="1"/>
  <c r="AD32" i="11"/>
  <c r="AE32" i="11"/>
  <c r="AD68" i="11"/>
  <c r="AE68" i="11"/>
  <c r="AD29" i="11"/>
  <c r="AE29" i="11" s="1"/>
  <c r="AD156" i="11"/>
  <c r="AE156" i="11"/>
  <c r="AD117" i="11"/>
  <c r="AE117" i="11"/>
  <c r="AD39" i="11"/>
  <c r="AE39" i="11" s="1"/>
  <c r="AD161" i="11"/>
  <c r="AE161" i="11"/>
  <c r="AD142" i="11"/>
  <c r="AE142" i="11"/>
  <c r="AD187" i="11"/>
  <c r="AE187" i="11" s="1"/>
  <c r="AD215" i="11"/>
  <c r="AE215" i="11"/>
  <c r="AD57" i="11"/>
  <c r="AE57" i="11"/>
  <c r="AD41" i="11"/>
  <c r="AE41" i="11" s="1"/>
  <c r="AD110" i="11"/>
  <c r="AE110" i="11"/>
  <c r="AD201" i="11"/>
  <c r="AE201" i="11"/>
  <c r="AD174" i="11"/>
  <c r="AE174" i="11" s="1"/>
  <c r="AD75" i="11"/>
  <c r="AE75" i="11"/>
  <c r="AD274" i="11"/>
  <c r="AE274" i="11"/>
  <c r="AD242" i="11"/>
  <c r="AE242" i="11" s="1"/>
  <c r="AE158" i="11"/>
  <c r="AD139" i="11"/>
  <c r="AE139" i="11"/>
  <c r="AD176" i="11"/>
  <c r="AE176" i="11" s="1"/>
  <c r="AD249" i="11"/>
  <c r="AE249" i="11"/>
  <c r="AD168" i="11"/>
  <c r="AE168" i="11"/>
  <c r="AD229" i="11"/>
  <c r="AE229" i="11" s="1"/>
  <c r="AD132" i="11"/>
  <c r="AE132" i="11"/>
  <c r="AD171" i="11"/>
  <c r="AE171" i="11" s="1"/>
  <c r="AD173" i="11"/>
  <c r="AE173" i="11" s="1"/>
  <c r="V144" i="8"/>
  <c r="O266" i="8"/>
  <c r="U265" i="8"/>
  <c r="V113" i="8"/>
  <c r="V23" i="8"/>
  <c r="V31" i="8"/>
  <c r="V63" i="8"/>
  <c r="P272" i="8"/>
  <c r="V272" i="8" s="1"/>
  <c r="S26" i="8"/>
  <c r="S218" i="8"/>
  <c r="V54" i="8"/>
  <c r="V246" i="8"/>
  <c r="O139" i="8"/>
  <c r="V197" i="8"/>
  <c r="V128" i="8"/>
  <c r="P51" i="8"/>
  <c r="U108" i="8"/>
  <c r="R196" i="8"/>
  <c r="O212" i="8"/>
  <c r="P203" i="8"/>
  <c r="AG54" i="8"/>
  <c r="AG86" i="8"/>
  <c r="AG158" i="8"/>
  <c r="AG96" i="8"/>
  <c r="AG210" i="8"/>
  <c r="V166" i="8"/>
  <c r="AG188" i="8"/>
  <c r="AG232" i="8"/>
  <c r="R207" i="8"/>
  <c r="AG51" i="8"/>
  <c r="AG161" i="8"/>
  <c r="AD225" i="11"/>
  <c r="AE225" i="11" s="1"/>
  <c r="AD266" i="11"/>
  <c r="AE266" i="11" s="1"/>
  <c r="AD159" i="11"/>
  <c r="AE159" i="11"/>
  <c r="AD263" i="11"/>
  <c r="AE263" i="11" s="1"/>
  <c r="AD74" i="11"/>
  <c r="AE74" i="11" s="1"/>
  <c r="AD73" i="11"/>
  <c r="AE73" i="11"/>
  <c r="AD205" i="11"/>
  <c r="AE205" i="11" s="1"/>
  <c r="AD243" i="11"/>
  <c r="AE243" i="11" s="1"/>
  <c r="AD27" i="11"/>
  <c r="AE27" i="11"/>
  <c r="AD140" i="11"/>
  <c r="AE140" i="11" s="1"/>
  <c r="AD133" i="11"/>
  <c r="AE133" i="11" s="1"/>
  <c r="AD246" i="11"/>
  <c r="AE246" i="11" s="1"/>
  <c r="AD275" i="11"/>
  <c r="AE275" i="11"/>
  <c r="AD182" i="11"/>
  <c r="AE182" i="11"/>
  <c r="AD36" i="11"/>
  <c r="AE36" i="11" s="1"/>
  <c r="AD268" i="11"/>
  <c r="AE268" i="11"/>
  <c r="AD46" i="11"/>
  <c r="AE46" i="11" s="1"/>
  <c r="AD180" i="11"/>
  <c r="AE180" i="11" s="1"/>
  <c r="AD160" i="11"/>
  <c r="AE160" i="11"/>
  <c r="AD16" i="11"/>
  <c r="AE16" i="11" s="1"/>
  <c r="AD33" i="11"/>
  <c r="AE33" i="11" s="1"/>
  <c r="AD42" i="11"/>
  <c r="AE42" i="11"/>
  <c r="AD250" i="11"/>
  <c r="AE250" i="11" s="1"/>
  <c r="AD48" i="11"/>
  <c r="AE48" i="11" s="1"/>
  <c r="AD244" i="11"/>
  <c r="AE244" i="11"/>
  <c r="AD93" i="11"/>
  <c r="AE93" i="11" s="1"/>
  <c r="AD264" i="11"/>
  <c r="AE264" i="11" s="1"/>
  <c r="AD137" i="11"/>
  <c r="AE137" i="11"/>
  <c r="AD135" i="11"/>
  <c r="AE135" i="11" s="1"/>
  <c r="AD148" i="11"/>
  <c r="AE148" i="11" s="1"/>
  <c r="AD106" i="11"/>
  <c r="AE106" i="11"/>
  <c r="AD147" i="11"/>
  <c r="AE147" i="11" s="1"/>
  <c r="V78" i="8"/>
  <c r="V16" i="8"/>
  <c r="V206" i="8"/>
  <c r="V66" i="8"/>
  <c r="V222" i="8"/>
  <c r="U42" i="8"/>
  <c r="R171" i="8"/>
  <c r="U234" i="8"/>
  <c r="O27" i="8"/>
  <c r="V27" i="8" s="1"/>
  <c r="O221" i="8"/>
  <c r="V221" i="8" s="1"/>
  <c r="V36" i="8"/>
  <c r="V44" i="8"/>
  <c r="V134" i="8"/>
  <c r="AD35" i="11"/>
  <c r="AE35" i="11" s="1"/>
  <c r="AD164" i="11"/>
  <c r="AE164" i="11"/>
  <c r="AD111" i="11"/>
  <c r="AE111" i="11" s="1"/>
  <c r="AD239" i="11"/>
  <c r="AE239" i="11" s="1"/>
  <c r="AD31" i="11"/>
  <c r="AE31" i="11"/>
  <c r="AD67" i="11"/>
  <c r="AE67" i="11" s="1"/>
  <c r="AD238" i="11"/>
  <c r="AE238" i="11" s="1"/>
  <c r="AD50" i="11"/>
  <c r="AE50" i="11"/>
  <c r="AD245" i="11"/>
  <c r="AE245" i="11" s="1"/>
  <c r="AD119" i="11"/>
  <c r="AE119" i="11" s="1"/>
  <c r="AD128" i="11"/>
  <c r="AE128" i="11"/>
  <c r="AD186" i="11"/>
  <c r="AE186" i="11" s="1"/>
  <c r="AD97" i="11"/>
  <c r="AE97" i="11" s="1"/>
  <c r="AD251" i="11"/>
  <c r="AE251" i="11"/>
  <c r="AD233" i="11"/>
  <c r="AE233" i="11" s="1"/>
  <c r="AD149" i="11"/>
  <c r="AE149" i="11" s="1"/>
  <c r="AD248" i="11"/>
  <c r="AE248" i="11"/>
  <c r="AD83" i="11"/>
  <c r="AE83" i="11" s="1"/>
  <c r="AD172" i="11"/>
  <c r="AE172" i="11" s="1"/>
  <c r="AD89" i="11"/>
  <c r="AE89" i="11"/>
  <c r="AD109" i="11"/>
  <c r="AE109" i="11" s="1"/>
  <c r="AD28" i="11"/>
  <c r="AE28" i="11" s="1"/>
  <c r="AD99" i="11"/>
  <c r="AE99" i="11"/>
  <c r="AD157" i="11"/>
  <c r="AE157" i="11" s="1"/>
  <c r="AD71" i="11"/>
  <c r="AE71" i="11" s="1"/>
  <c r="AD102" i="11"/>
  <c r="AE102" i="11"/>
  <c r="AD146" i="11"/>
  <c r="AE146" i="11" s="1"/>
  <c r="AD269" i="11"/>
  <c r="AE269" i="11" s="1"/>
  <c r="AD64" i="11"/>
  <c r="AE64" i="11"/>
  <c r="AD107" i="11"/>
  <c r="AE107" i="11" s="1"/>
  <c r="V270" i="8"/>
  <c r="AD80" i="11"/>
  <c r="AE80" i="11" s="1"/>
  <c r="AD252" i="11"/>
  <c r="AE252" i="11" s="1"/>
  <c r="AD231" i="11"/>
  <c r="AE231" i="11" s="1"/>
  <c r="AD13" i="11"/>
  <c r="AE13" i="11" s="1"/>
  <c r="AC277" i="11"/>
  <c r="AD26" i="11"/>
  <c r="AE26" i="11" s="1"/>
  <c r="V277" i="11"/>
  <c r="S213" i="8"/>
  <c r="T213" i="8"/>
  <c r="R213" i="8"/>
  <c r="T252" i="8"/>
  <c r="S252" i="8"/>
  <c r="S108" i="8"/>
  <c r="R220" i="8"/>
  <c r="P237" i="8"/>
  <c r="Q231" i="8"/>
  <c r="R202" i="8"/>
  <c r="R105" i="8"/>
  <c r="Q105" i="8"/>
  <c r="P211" i="8"/>
  <c r="O211" i="8"/>
  <c r="S50" i="8"/>
  <c r="T50" i="8"/>
  <c r="R146" i="8"/>
  <c r="S146" i="8"/>
  <c r="P146" i="8"/>
  <c r="O91" i="8"/>
  <c r="R34" i="8"/>
  <c r="T34" i="8"/>
  <c r="O260" i="8"/>
  <c r="U260" i="8"/>
  <c r="P260" i="8"/>
  <c r="S61" i="8"/>
  <c r="R61" i="8"/>
  <c r="O61" i="8"/>
  <c r="P61" i="8"/>
  <c r="S261" i="8"/>
  <c r="R261" i="8"/>
  <c r="P261" i="8"/>
  <c r="O24" i="8"/>
  <c r="Q24" i="8"/>
  <c r="T24" i="8"/>
  <c r="AG226" i="8"/>
  <c r="AG84" i="8"/>
  <c r="AG257" i="8"/>
  <c r="O140" i="8"/>
  <c r="V140" i="8" s="1"/>
  <c r="Q19" i="8"/>
  <c r="R51" i="8"/>
  <c r="S67" i="8"/>
  <c r="R91" i="8"/>
  <c r="R107" i="8"/>
  <c r="Q139" i="8"/>
  <c r="Q155" i="8"/>
  <c r="S203" i="8"/>
  <c r="U211" i="8"/>
  <c r="R227" i="8"/>
  <c r="T251" i="8"/>
  <c r="O109" i="8"/>
  <c r="V109" i="8" s="1"/>
  <c r="R28" i="8"/>
  <c r="V28" i="8" s="1"/>
  <c r="P52" i="8"/>
  <c r="V52" i="8" s="1"/>
  <c r="U60" i="8"/>
  <c r="T76" i="8"/>
  <c r="R108" i="8"/>
  <c r="U116" i="8"/>
  <c r="S140" i="8"/>
  <c r="U164" i="8"/>
  <c r="P196" i="8"/>
  <c r="T220" i="8"/>
  <c r="P236" i="8"/>
  <c r="S260" i="8"/>
  <c r="T61" i="8"/>
  <c r="S205" i="8"/>
  <c r="S34" i="8"/>
  <c r="U202" i="8"/>
  <c r="T226" i="8"/>
  <c r="P193" i="8"/>
  <c r="V193" i="8" s="1"/>
  <c r="Q193" i="8"/>
  <c r="R193" i="8"/>
  <c r="O155" i="8"/>
  <c r="V155" i="8" s="1"/>
  <c r="P251" i="8"/>
  <c r="R18" i="8"/>
  <c r="Q18" i="8"/>
  <c r="O18" i="8"/>
  <c r="T74" i="8"/>
  <c r="U74" i="8"/>
  <c r="P106" i="8"/>
  <c r="U275" i="8"/>
  <c r="U96" i="8"/>
  <c r="Q96" i="8"/>
  <c r="V96" i="8" s="1"/>
  <c r="AG30" i="8"/>
  <c r="AG144" i="8"/>
  <c r="U87" i="8"/>
  <c r="T87" i="8"/>
  <c r="O87" i="8"/>
  <c r="V87" i="8" s="1"/>
  <c r="U181" i="8"/>
  <c r="S181" i="8"/>
  <c r="P181" i="8"/>
  <c r="V181" i="8" s="1"/>
  <c r="T231" i="8"/>
  <c r="S231" i="8"/>
  <c r="P231" i="8"/>
  <c r="R231" i="8"/>
  <c r="S91" i="8"/>
  <c r="Q203" i="8"/>
  <c r="S51" i="8"/>
  <c r="Q219" i="8"/>
  <c r="U220" i="8"/>
  <c r="T234" i="8"/>
  <c r="Q157" i="8"/>
  <c r="T157" i="8"/>
  <c r="S84" i="8"/>
  <c r="O154" i="8"/>
  <c r="U154" i="8"/>
  <c r="Q154" i="8"/>
  <c r="S154" i="8"/>
  <c r="P48" i="8"/>
  <c r="T48" i="8"/>
  <c r="R48" i="8"/>
  <c r="O48" i="8"/>
  <c r="V48" i="8" s="1"/>
  <c r="Q48" i="8"/>
  <c r="S183" i="8"/>
  <c r="Q183" i="8"/>
  <c r="O183" i="8"/>
  <c r="P140" i="8"/>
  <c r="O231" i="8"/>
  <c r="V231" i="8" s="1"/>
  <c r="R19" i="8"/>
  <c r="P43" i="8"/>
  <c r="U51" i="8"/>
  <c r="T91" i="8"/>
  <c r="T107" i="8"/>
  <c r="R139" i="8"/>
  <c r="R155" i="8"/>
  <c r="P171" i="8"/>
  <c r="T203" i="8"/>
  <c r="S219" i="8"/>
  <c r="Q267" i="8"/>
  <c r="S24" i="8"/>
  <c r="Q196" i="8"/>
  <c r="U28" i="8"/>
  <c r="R52" i="8"/>
  <c r="Q68" i="8"/>
  <c r="Q84" i="8"/>
  <c r="T108" i="8"/>
  <c r="T140" i="8"/>
  <c r="P156" i="8"/>
  <c r="P172" i="8"/>
  <c r="T196" i="8"/>
  <c r="S212" i="8"/>
  <c r="P228" i="8"/>
  <c r="T236" i="8"/>
  <c r="T260" i="8"/>
  <c r="U183" i="8"/>
  <c r="R165" i="8"/>
  <c r="P213" i="8"/>
  <c r="P119" i="8"/>
  <c r="V119" i="8" s="1"/>
  <c r="P207" i="8"/>
  <c r="V207" i="8" s="1"/>
  <c r="O251" i="8"/>
  <c r="P219" i="8"/>
  <c r="O252" i="8"/>
  <c r="P24" i="8"/>
  <c r="P60" i="8"/>
  <c r="O50" i="8"/>
  <c r="O82" i="8"/>
  <c r="T138" i="8"/>
  <c r="T274" i="8"/>
  <c r="O65" i="8"/>
  <c r="P65" i="8"/>
  <c r="R65" i="8"/>
  <c r="S129" i="8"/>
  <c r="U129" i="8"/>
  <c r="R129" i="8"/>
  <c r="V129" i="8" s="1"/>
  <c r="P201" i="8"/>
  <c r="S201" i="8"/>
  <c r="O201" i="8"/>
  <c r="T201" i="8"/>
  <c r="S209" i="8"/>
  <c r="O209" i="8"/>
  <c r="T209" i="8"/>
  <c r="O99" i="8"/>
  <c r="V99" i="8" s="1"/>
  <c r="U122" i="8"/>
  <c r="O101" i="8"/>
  <c r="T101" i="8"/>
  <c r="U101" i="8"/>
  <c r="R101" i="8"/>
  <c r="P85" i="8"/>
  <c r="V85" i="8" s="1"/>
  <c r="T85" i="8"/>
  <c r="S85" i="8"/>
  <c r="Q85" i="8"/>
  <c r="R133" i="8"/>
  <c r="T133" i="8"/>
  <c r="U218" i="8"/>
  <c r="T218" i="8"/>
  <c r="R218" i="8"/>
  <c r="P218" i="8"/>
  <c r="V218" i="8" s="1"/>
  <c r="O219" i="8"/>
  <c r="Q170" i="8"/>
  <c r="T170" i="8"/>
  <c r="P170" i="8"/>
  <c r="V170" i="8" s="1"/>
  <c r="AG41" i="8"/>
  <c r="AG153" i="8"/>
  <c r="T71" i="8"/>
  <c r="Q71" i="8"/>
  <c r="P71" i="8"/>
  <c r="V71" i="8" s="1"/>
  <c r="O55" i="8"/>
  <c r="V55" i="8" s="1"/>
  <c r="S55" i="8"/>
  <c r="AG266" i="8"/>
  <c r="AG104" i="8"/>
  <c r="AG240" i="8"/>
  <c r="O237" i="8"/>
  <c r="V237" i="8" s="1"/>
  <c r="U237" i="8"/>
  <c r="T237" i="8"/>
  <c r="R237" i="8"/>
  <c r="Q237" i="8"/>
  <c r="U98" i="8"/>
  <c r="R98" i="8"/>
  <c r="P98" i="8"/>
  <c r="T98" i="8"/>
  <c r="U117" i="8"/>
  <c r="Q117" i="8"/>
  <c r="O117" i="8"/>
  <c r="R117" i="8"/>
  <c r="P117" i="8"/>
  <c r="R39" i="8"/>
  <c r="T39" i="8"/>
  <c r="U39" i="8"/>
  <c r="Q39" i="8"/>
  <c r="Q51" i="8"/>
  <c r="T164" i="8"/>
  <c r="S196" i="8"/>
  <c r="U252" i="8"/>
  <c r="R203" i="8"/>
  <c r="Q213" i="8"/>
  <c r="S145" i="8"/>
  <c r="U162" i="8"/>
  <c r="Q162" i="8"/>
  <c r="P130" i="8"/>
  <c r="S130" i="8"/>
  <c r="R37" i="8"/>
  <c r="U37" i="8"/>
  <c r="Q109" i="8"/>
  <c r="U109" i="8"/>
  <c r="P268" i="8"/>
  <c r="T268" i="8"/>
  <c r="Q242" i="8"/>
  <c r="P242" i="8"/>
  <c r="V242" i="8" s="1"/>
  <c r="T242" i="8"/>
  <c r="U199" i="8"/>
  <c r="S199" i="8"/>
  <c r="P199" i="8"/>
  <c r="V199" i="8" s="1"/>
  <c r="Q164" i="8"/>
  <c r="O84" i="8"/>
  <c r="V84" i="8" s="1"/>
  <c r="O172" i="8"/>
  <c r="U19" i="8"/>
  <c r="R43" i="8"/>
  <c r="T51" i="8"/>
  <c r="S115" i="8"/>
  <c r="T139" i="8"/>
  <c r="Q171" i="8"/>
  <c r="U203" i="8"/>
  <c r="R219" i="8"/>
  <c r="Q235" i="8"/>
  <c r="S267" i="8"/>
  <c r="Q220" i="8"/>
  <c r="T28" i="8"/>
  <c r="S52" i="8"/>
  <c r="R68" i="8"/>
  <c r="R84" i="8"/>
  <c r="P100" i="8"/>
  <c r="Q116" i="8"/>
  <c r="S156" i="8"/>
  <c r="S172" i="8"/>
  <c r="P212" i="8"/>
  <c r="S228" i="8"/>
  <c r="U236" i="8"/>
  <c r="Q268" i="8"/>
  <c r="T117" i="8"/>
  <c r="R181" i="8"/>
  <c r="U213" i="8"/>
  <c r="O19" i="8"/>
  <c r="V19" i="8" s="1"/>
  <c r="R24" i="8"/>
  <c r="U50" i="8"/>
  <c r="U146" i="8"/>
  <c r="S242" i="8"/>
  <c r="R40" i="8"/>
  <c r="V40" i="8" s="1"/>
  <c r="S40" i="8"/>
  <c r="U77" i="8"/>
  <c r="R77" i="8"/>
  <c r="P29" i="8"/>
  <c r="T29" i="8"/>
  <c r="S29" i="8"/>
  <c r="R53" i="8"/>
  <c r="U53" i="8"/>
  <c r="U223" i="8"/>
  <c r="P223" i="8"/>
  <c r="V223" i="8" s="1"/>
  <c r="R223" i="8"/>
  <c r="O17" i="8"/>
  <c r="U17" i="8"/>
  <c r="T17" i="8"/>
  <c r="P17" i="8"/>
  <c r="T219" i="8"/>
  <c r="Q181" i="8"/>
  <c r="O81" i="8"/>
  <c r="T81" i="8"/>
  <c r="Q81" i="8"/>
  <c r="Q225" i="8"/>
  <c r="R225" i="8"/>
  <c r="P187" i="8"/>
  <c r="O187" i="8"/>
  <c r="V187" i="8" s="1"/>
  <c r="O26" i="8"/>
  <c r="U26" i="8"/>
  <c r="T26" i="8"/>
  <c r="R26" i="8"/>
  <c r="S234" i="8"/>
  <c r="R234" i="8"/>
  <c r="Q234" i="8"/>
  <c r="O234" i="8"/>
  <c r="P39" i="8"/>
  <c r="V39" i="8" s="1"/>
  <c r="O274" i="8"/>
  <c r="U274" i="8"/>
  <c r="R274" i="8"/>
  <c r="Q274" i="8"/>
  <c r="T202" i="8"/>
  <c r="S202" i="8"/>
  <c r="Q202" i="8"/>
  <c r="O125" i="8"/>
  <c r="U125" i="8"/>
  <c r="S125" i="8"/>
  <c r="R125" i="8"/>
  <c r="O76" i="8"/>
  <c r="O132" i="8"/>
  <c r="O244" i="8"/>
  <c r="R244" i="8"/>
  <c r="T82" i="8"/>
  <c r="Q82" i="8"/>
  <c r="P82" i="8"/>
  <c r="T194" i="8"/>
  <c r="Q194" i="8"/>
  <c r="O194" i="8"/>
  <c r="V194" i="8" s="1"/>
  <c r="O165" i="8"/>
  <c r="S165" i="8"/>
  <c r="P165" i="8"/>
  <c r="T208" i="8"/>
  <c r="Q208" i="8"/>
  <c r="U208" i="8"/>
  <c r="U119" i="8"/>
  <c r="T119" i="8"/>
  <c r="R119" i="8"/>
  <c r="P159" i="8"/>
  <c r="U159" i="8"/>
  <c r="O159" i="8"/>
  <c r="T159" i="8"/>
  <c r="S271" i="8"/>
  <c r="R271" i="8"/>
  <c r="P271" i="8"/>
  <c r="V271" i="8" s="1"/>
  <c r="S207" i="8"/>
  <c r="T207" i="8"/>
  <c r="T271" i="8"/>
  <c r="T59" i="8"/>
  <c r="Q147" i="8"/>
  <c r="Q187" i="8"/>
  <c r="S211" i="8"/>
  <c r="S235" i="8"/>
  <c r="T267" i="8"/>
  <c r="R199" i="8"/>
  <c r="P68" i="8"/>
  <c r="T84" i="8"/>
  <c r="T100" i="8"/>
  <c r="P188" i="8"/>
  <c r="T228" i="8"/>
  <c r="P252" i="8"/>
  <c r="R268" i="8"/>
  <c r="P125" i="8"/>
  <c r="T181" i="8"/>
  <c r="T261" i="8"/>
  <c r="U271" i="8"/>
  <c r="S119" i="8"/>
  <c r="Q159" i="8"/>
  <c r="U207" i="8"/>
  <c r="P208" i="8"/>
  <c r="V208" i="8" s="1"/>
  <c r="P26" i="8"/>
  <c r="U82" i="8"/>
  <c r="O98" i="8"/>
  <c r="R154" i="8"/>
  <c r="R194" i="8"/>
  <c r="U242" i="8"/>
  <c r="R25" i="8"/>
  <c r="Q25" i="8"/>
  <c r="O25" i="8"/>
  <c r="U25" i="8"/>
  <c r="S89" i="8"/>
  <c r="T89" i="8"/>
  <c r="P89" i="8"/>
  <c r="O89" i="8"/>
  <c r="O153" i="8"/>
  <c r="U153" i="8"/>
  <c r="T153" i="8"/>
  <c r="P153" i="8"/>
  <c r="O241" i="8"/>
  <c r="Q241" i="8"/>
  <c r="R241" i="8"/>
  <c r="U241" i="8"/>
  <c r="R233" i="8"/>
  <c r="V233" i="8" s="1"/>
  <c r="T233" i="8"/>
  <c r="O67" i="8"/>
  <c r="R266" i="8"/>
  <c r="Q266" i="8"/>
  <c r="O227" i="8"/>
  <c r="V227" i="8" s="1"/>
  <c r="U160" i="8"/>
  <c r="S160" i="8"/>
  <c r="V160" i="8" s="1"/>
  <c r="AD277" i="8"/>
  <c r="T240" i="8"/>
  <c r="R240" i="8"/>
  <c r="P240" i="8"/>
  <c r="V240" i="8" s="1"/>
  <c r="P202" i="8"/>
  <c r="V202" i="8" s="1"/>
  <c r="R60" i="8"/>
  <c r="Q228" i="8"/>
  <c r="Q260" i="8"/>
  <c r="AG22" i="8"/>
  <c r="AG62" i="8"/>
  <c r="AG102" i="8"/>
  <c r="AG134" i="8"/>
  <c r="AG166" i="8"/>
  <c r="AG112" i="8"/>
  <c r="AG274" i="8"/>
  <c r="AG132" i="8"/>
  <c r="AG172" i="8"/>
  <c r="AG162" i="8"/>
  <c r="AG218" i="8"/>
  <c r="AG168" i="8"/>
  <c r="AG61" i="8"/>
  <c r="AG141" i="8"/>
  <c r="AG213" i="8"/>
  <c r="AG56" i="8"/>
  <c r="AG59" i="8"/>
  <c r="AG91" i="8"/>
  <c r="AG123" i="8"/>
  <c r="AG211" i="8"/>
  <c r="AG275" i="8"/>
  <c r="AG53" i="8"/>
  <c r="AG197" i="8"/>
  <c r="AG220" i="8"/>
  <c r="AG45" i="8"/>
  <c r="AG105" i="8"/>
  <c r="AG129" i="8"/>
  <c r="P20" i="8"/>
  <c r="V20" i="8" s="1"/>
  <c r="O204" i="8"/>
  <c r="V204" i="8" s="1"/>
  <c r="O236" i="8"/>
  <c r="V236" i="8" s="1"/>
  <c r="O268" i="8"/>
  <c r="AG38" i="8"/>
  <c r="AG70" i="8"/>
  <c r="AG110" i="8"/>
  <c r="AG142" i="8"/>
  <c r="AG32" i="8"/>
  <c r="AG65" i="8"/>
  <c r="AG100" i="8"/>
  <c r="AG180" i="8"/>
  <c r="AG231" i="8"/>
  <c r="AG49" i="8"/>
  <c r="AG258" i="8"/>
  <c r="AG85" i="8"/>
  <c r="AG157" i="8"/>
  <c r="AG221" i="8"/>
  <c r="AG219" i="8"/>
  <c r="AG19" i="8"/>
  <c r="AG67" i="8"/>
  <c r="AG99" i="8"/>
  <c r="AG139" i="8"/>
  <c r="AG227" i="8"/>
  <c r="AG77" i="8"/>
  <c r="AG229" i="8"/>
  <c r="AG69" i="8"/>
  <c r="AG163" i="8"/>
  <c r="T57" i="8"/>
  <c r="P123" i="8"/>
  <c r="V123" i="8" s="1"/>
  <c r="AG73" i="8"/>
  <c r="U226" i="8"/>
  <c r="O203" i="8"/>
  <c r="AG137" i="8"/>
  <c r="AG186" i="8"/>
  <c r="AG13" i="8"/>
  <c r="AG128" i="8"/>
  <c r="AG212" i="8"/>
  <c r="AG116" i="8"/>
  <c r="AG18" i="8"/>
  <c r="AG155" i="8"/>
  <c r="AG244" i="8"/>
  <c r="AG260" i="8"/>
  <c r="AG265" i="8"/>
  <c r="AG29" i="8"/>
  <c r="AG237" i="8"/>
  <c r="AG192" i="8"/>
  <c r="AG25" i="8"/>
  <c r="AG209" i="8"/>
  <c r="AG228" i="8"/>
  <c r="AG243" i="8"/>
  <c r="P122" i="8"/>
  <c r="S157" i="8"/>
  <c r="R205" i="8"/>
  <c r="R69" i="8"/>
  <c r="Q59" i="8"/>
  <c r="R115" i="8"/>
  <c r="U147" i="8"/>
  <c r="U76" i="8"/>
  <c r="U100" i="8"/>
  <c r="R188" i="8"/>
  <c r="Q212" i="8"/>
  <c r="S244" i="8"/>
  <c r="Q121" i="8"/>
  <c r="V121" i="8" s="1"/>
  <c r="Q106" i="8"/>
  <c r="S37" i="8"/>
  <c r="T45" i="8"/>
  <c r="T69" i="8"/>
  <c r="T93" i="8"/>
  <c r="U157" i="8"/>
  <c r="T205" i="8"/>
  <c r="S185" i="8"/>
  <c r="V185" i="8" s="1"/>
  <c r="P57" i="8"/>
  <c r="O77" i="8"/>
  <c r="R81" i="8"/>
  <c r="T225" i="8"/>
  <c r="S273" i="8"/>
  <c r="T18" i="8"/>
  <c r="U34" i="8"/>
  <c r="Q50" i="8"/>
  <c r="T106" i="8"/>
  <c r="O122" i="8"/>
  <c r="R130" i="8"/>
  <c r="R138" i="8"/>
  <c r="T146" i="8"/>
  <c r="O162" i="8"/>
  <c r="R157" i="8"/>
  <c r="R189" i="8"/>
  <c r="V189" i="8" s="1"/>
  <c r="O133" i="8"/>
  <c r="V133" i="8" s="1"/>
  <c r="O37" i="8"/>
  <c r="O51" i="8"/>
  <c r="O68" i="8"/>
  <c r="O92" i="8"/>
  <c r="V92" i="8" s="1"/>
  <c r="P124" i="8"/>
  <c r="V124" i="8" s="1"/>
  <c r="O148" i="8"/>
  <c r="V148" i="8" s="1"/>
  <c r="O180" i="8"/>
  <c r="R59" i="8"/>
  <c r="P99" i="8"/>
  <c r="S275" i="8"/>
  <c r="P42" i="8"/>
  <c r="V42" i="8" s="1"/>
  <c r="R132" i="8"/>
  <c r="T156" i="8"/>
  <c r="T188" i="8"/>
  <c r="R212" i="8"/>
  <c r="U244" i="8"/>
  <c r="S121" i="8"/>
  <c r="T37" i="8"/>
  <c r="Q77" i="8"/>
  <c r="U205" i="8"/>
  <c r="T185" i="8"/>
  <c r="S57" i="8"/>
  <c r="O32" i="8"/>
  <c r="P81" i="8"/>
  <c r="S225" i="8"/>
  <c r="Q130" i="8"/>
  <c r="U18" i="8"/>
  <c r="O34" i="8"/>
  <c r="Q42" i="8"/>
  <c r="R50" i="8"/>
  <c r="P74" i="8"/>
  <c r="O114" i="8"/>
  <c r="R122" i="8"/>
  <c r="T130" i="8"/>
  <c r="U138" i="8"/>
  <c r="P162" i="8"/>
  <c r="R226" i="8"/>
  <c r="Q91" i="8"/>
  <c r="P275" i="8"/>
  <c r="O100" i="8"/>
  <c r="V100" i="8" s="1"/>
  <c r="O156" i="8"/>
  <c r="O188" i="8"/>
  <c r="V188" i="8" s="1"/>
  <c r="U115" i="8"/>
  <c r="U59" i="8"/>
  <c r="Q99" i="8"/>
  <c r="P147" i="8"/>
  <c r="V147" i="8" s="1"/>
  <c r="R275" i="8"/>
  <c r="S132" i="8"/>
  <c r="R156" i="8"/>
  <c r="U188" i="8"/>
  <c r="T212" i="8"/>
  <c r="T121" i="8"/>
  <c r="P45" i="8"/>
  <c r="V45" i="8" s="1"/>
  <c r="S77" i="8"/>
  <c r="P93" i="8"/>
  <c r="V93" i="8" s="1"/>
  <c r="P225" i="8"/>
  <c r="U185" i="8"/>
  <c r="U57" i="8"/>
  <c r="P145" i="8"/>
  <c r="O145" i="8"/>
  <c r="V145" i="8" s="1"/>
  <c r="O275" i="8"/>
  <c r="Q32" i="8"/>
  <c r="S81" i="8"/>
  <c r="U225" i="8"/>
  <c r="Q156" i="8"/>
  <c r="P226" i="8"/>
  <c r="P34" i="8"/>
  <c r="R42" i="8"/>
  <c r="S74" i="8"/>
  <c r="Q114" i="8"/>
  <c r="S122" i="8"/>
  <c r="U130" i="8"/>
  <c r="O146" i="8"/>
  <c r="S162" i="8"/>
  <c r="S226" i="8"/>
  <c r="P266" i="8"/>
  <c r="O69" i="8"/>
  <c r="O243" i="8"/>
  <c r="V243" i="8" s="1"/>
  <c r="O179" i="8"/>
  <c r="V179" i="8" s="1"/>
  <c r="Q261" i="8"/>
  <c r="O261" i="8"/>
  <c r="V261" i="8" s="1"/>
  <c r="P76" i="8"/>
  <c r="O220" i="8"/>
  <c r="Q252" i="8"/>
  <c r="S42" i="8"/>
  <c r="S114" i="8"/>
  <c r="T122" i="8"/>
  <c r="O138" i="8"/>
  <c r="V138" i="8" s="1"/>
  <c r="R162" i="8"/>
  <c r="O171" i="8"/>
  <c r="V171" i="8" s="1"/>
  <c r="O43" i="8"/>
  <c r="V43" i="8" s="1"/>
  <c r="O267" i="8"/>
  <c r="P235" i="8"/>
  <c r="V235" i="8" s="1"/>
  <c r="O53" i="8"/>
  <c r="V53" i="8" s="1"/>
  <c r="Q108" i="8"/>
  <c r="V108" i="8" s="1"/>
  <c r="O164" i="8"/>
  <c r="V164" i="8" s="1"/>
  <c r="O196" i="8"/>
  <c r="V196" i="8" s="1"/>
  <c r="R45" i="8"/>
  <c r="R93" i="8"/>
  <c r="O59" i="8"/>
  <c r="V59" i="8" s="1"/>
  <c r="R99" i="8"/>
  <c r="S147" i="8"/>
  <c r="S76" i="8"/>
  <c r="Q100" i="8"/>
  <c r="U132" i="8"/>
  <c r="Q244" i="8"/>
  <c r="P69" i="8"/>
  <c r="O225" i="8"/>
  <c r="V225" i="8" s="1"/>
  <c r="P37" i="8"/>
  <c r="Q45" i="8"/>
  <c r="Q69" i="8"/>
  <c r="T77" i="8"/>
  <c r="Q93" i="8"/>
  <c r="P157" i="8"/>
  <c r="Q205" i="8"/>
  <c r="O57" i="8"/>
  <c r="T145" i="8"/>
  <c r="O115" i="8"/>
  <c r="U32" i="8"/>
  <c r="U81" i="8"/>
  <c r="P18" i="8"/>
  <c r="Q34" i="8"/>
  <c r="T42" i="8"/>
  <c r="R74" i="8"/>
  <c r="O106" i="8"/>
  <c r="R114" i="8"/>
  <c r="P138" i="8"/>
  <c r="Q146" i="8"/>
  <c r="T162" i="8"/>
  <c r="P132" i="8"/>
  <c r="O75" i="8"/>
  <c r="V75" i="8" s="1"/>
  <c r="P77" i="8"/>
  <c r="O157" i="8"/>
  <c r="U121" i="8"/>
  <c r="R32" i="8"/>
  <c r="U99" i="8"/>
  <c r="Q115" i="8"/>
  <c r="R147" i="8"/>
  <c r="R76" i="8"/>
  <c r="P244" i="8"/>
  <c r="Q37" i="8"/>
  <c r="S45" i="8"/>
  <c r="S69" i="8"/>
  <c r="S93" i="8"/>
  <c r="P205" i="8"/>
  <c r="Q57" i="8"/>
  <c r="U145" i="8"/>
  <c r="Q145" i="8"/>
  <c r="S32" i="8"/>
  <c r="R106" i="8"/>
  <c r="T114" i="8"/>
  <c r="O130" i="8"/>
  <c r="Q138" i="8"/>
  <c r="O107" i="8"/>
  <c r="V107" i="8" s="1"/>
  <c r="O213" i="8"/>
  <c r="O116" i="8"/>
  <c r="V116" i="8" s="1"/>
  <c r="R121" i="8"/>
  <c r="U93" i="8"/>
  <c r="T32" i="8"/>
  <c r="S106" i="8"/>
  <c r="P273" i="8"/>
  <c r="T105" i="8"/>
  <c r="Q169" i="8"/>
  <c r="O41" i="8"/>
  <c r="U273" i="8"/>
  <c r="P105" i="8"/>
  <c r="P169" i="8"/>
  <c r="V169" i="8" s="1"/>
  <c r="S41" i="8"/>
  <c r="Q41" i="8"/>
  <c r="R273" i="8"/>
  <c r="S105" i="8"/>
  <c r="S169" i="8"/>
  <c r="U105" i="8"/>
  <c r="T169" i="8"/>
  <c r="R41" i="8"/>
  <c r="T65" i="8"/>
  <c r="O105" i="8"/>
  <c r="U169" i="8"/>
  <c r="O273" i="8"/>
  <c r="P41" i="8"/>
  <c r="Q273" i="8"/>
  <c r="T41" i="8"/>
  <c r="AE277" i="11" l="1"/>
  <c r="V76" i="8"/>
  <c r="V115" i="8"/>
  <c r="V241" i="8"/>
  <c r="V159" i="8"/>
  <c r="V81" i="8"/>
  <c r="V17" i="8"/>
  <c r="V266" i="8"/>
  <c r="V195" i="8"/>
  <c r="V127" i="8"/>
  <c r="V106" i="8"/>
  <c r="V162" i="8"/>
  <c r="V67" i="8"/>
  <c r="V41" i="8"/>
  <c r="V130" i="8"/>
  <c r="V57" i="8"/>
  <c r="V267" i="8"/>
  <c r="V114" i="8"/>
  <c r="V51" i="8"/>
  <c r="V244" i="8"/>
  <c r="V125" i="8"/>
  <c r="V101" i="8"/>
  <c r="V82" i="8"/>
  <c r="V251" i="8"/>
  <c r="V260" i="8"/>
  <c r="V228" i="8"/>
  <c r="V269" i="8"/>
  <c r="V105" i="8"/>
  <c r="V68" i="8"/>
  <c r="V77" i="8"/>
  <c r="V157" i="8"/>
  <c r="V146" i="8"/>
  <c r="V275" i="8"/>
  <c r="V180" i="8"/>
  <c r="V37" i="8"/>
  <c r="V132" i="8"/>
  <c r="V274" i="8"/>
  <c r="V172" i="8"/>
  <c r="V201" i="8"/>
  <c r="V50" i="8"/>
  <c r="V18" i="8"/>
  <c r="V61" i="8"/>
  <c r="V250" i="8"/>
  <c r="V213" i="8"/>
  <c r="V220" i="8"/>
  <c r="V69" i="8"/>
  <c r="V156" i="8"/>
  <c r="V32" i="8"/>
  <c r="V122" i="8"/>
  <c r="V268" i="8"/>
  <c r="V153" i="8"/>
  <c r="V25" i="8"/>
  <c r="V98" i="8"/>
  <c r="V234" i="8"/>
  <c r="V117" i="8"/>
  <c r="V65" i="8"/>
  <c r="V154" i="8"/>
  <c r="V91" i="8"/>
  <c r="V211" i="8"/>
  <c r="V212" i="8"/>
  <c r="V139" i="8"/>
  <c r="V143" i="8"/>
  <c r="V33" i="8"/>
  <c r="V24" i="8"/>
  <c r="V60" i="8"/>
  <c r="V273" i="8"/>
  <c r="V34" i="8"/>
  <c r="V203" i="8"/>
  <c r="V89" i="8"/>
  <c r="V165" i="8"/>
  <c r="V26" i="8"/>
  <c r="V219" i="8"/>
  <c r="V209" i="8"/>
  <c r="V252" i="8"/>
  <c r="V183" i="8"/>
  <c r="V226" i="8"/>
  <c r="V205" i="8"/>
  <c r="V90" i="8"/>
  <c r="V131" i="8"/>
  <c r="AD277" i="11"/>
  <c r="Y277" i="8"/>
  <c r="X277" i="8"/>
  <c r="W277" i="8"/>
  <c r="N13" i="8"/>
  <c r="O13" i="8" s="1"/>
  <c r="T13" i="8" l="1"/>
  <c r="P13" i="8"/>
  <c r="Q13" i="8"/>
  <c r="R13" i="8"/>
  <c r="V13" i="8" s="1"/>
  <c r="U13" i="8"/>
  <c r="S13" i="8"/>
  <c r="V277" i="8" l="1"/>
  <c r="F6" i="6" l="1"/>
  <c r="G6" i="6" s="1"/>
  <c r="F7" i="6"/>
  <c r="G7" i="6" s="1"/>
  <c r="F8" i="6"/>
  <c r="G8" i="6" s="1"/>
  <c r="F9" i="6"/>
  <c r="G9" i="6" s="1"/>
  <c r="F10" i="6"/>
  <c r="G10" i="6" s="1"/>
  <c r="F11" i="6"/>
  <c r="G11" i="6" s="1"/>
  <c r="F12" i="6"/>
  <c r="G12" i="6" s="1"/>
  <c r="F13" i="6"/>
  <c r="G13" i="6" s="1"/>
  <c r="F14" i="6"/>
  <c r="G14" i="6" s="1"/>
  <c r="F15" i="6"/>
  <c r="G15" i="6" s="1"/>
  <c r="F16" i="6"/>
  <c r="G16" i="6" s="1"/>
  <c r="F17" i="6"/>
  <c r="G17" i="6" s="1"/>
  <c r="F18" i="6"/>
  <c r="G18" i="6" s="1"/>
  <c r="F19" i="6"/>
  <c r="G19" i="6" s="1"/>
  <c r="F20" i="6"/>
  <c r="G20" i="6" s="1"/>
  <c r="F21" i="6"/>
  <c r="G21" i="6" s="1"/>
  <c r="F22" i="6"/>
  <c r="G22" i="6" s="1"/>
  <c r="F23" i="6"/>
  <c r="G23" i="6" s="1"/>
  <c r="F24" i="6"/>
  <c r="G24" i="6" s="1"/>
  <c r="F25" i="6"/>
  <c r="G25" i="6" s="1"/>
  <c r="F26" i="6"/>
  <c r="G26" i="6" s="1"/>
  <c r="F27" i="6"/>
  <c r="G27" i="6" s="1"/>
  <c r="F28" i="6"/>
  <c r="G28" i="6" s="1"/>
  <c r="F29" i="6"/>
  <c r="G29" i="6" s="1"/>
  <c r="F30" i="6"/>
  <c r="G30" i="6" s="1"/>
  <c r="F31" i="6"/>
  <c r="G31" i="6" s="1"/>
  <c r="F32" i="6"/>
  <c r="G32" i="6" s="1"/>
  <c r="F33" i="6"/>
  <c r="G33" i="6" s="1"/>
  <c r="F34" i="6"/>
  <c r="G34" i="6" s="1"/>
  <c r="F35" i="6"/>
  <c r="G35" i="6" s="1"/>
  <c r="F36" i="6"/>
  <c r="G36" i="6" s="1"/>
  <c r="F37" i="6"/>
  <c r="G37" i="6" s="1"/>
  <c r="F38" i="6"/>
  <c r="G38" i="6" s="1"/>
  <c r="F39" i="6"/>
  <c r="G39" i="6" s="1"/>
  <c r="F40" i="6"/>
  <c r="G40" i="6" s="1"/>
  <c r="F41" i="6"/>
  <c r="G41" i="6" s="1"/>
  <c r="F42" i="6"/>
  <c r="G42" i="6" s="1"/>
  <c r="F43" i="6"/>
  <c r="G43" i="6" s="1"/>
  <c r="F44" i="6"/>
  <c r="G44" i="6" s="1"/>
  <c r="F45" i="6"/>
  <c r="G45" i="6" s="1"/>
  <c r="F46" i="6"/>
  <c r="G46" i="6" s="1"/>
  <c r="F47" i="6"/>
  <c r="G47" i="6" s="1"/>
  <c r="F48" i="6"/>
  <c r="G48" i="6" s="1"/>
  <c r="F49" i="6"/>
  <c r="G49" i="6" s="1"/>
  <c r="F50" i="6"/>
  <c r="G50" i="6" s="1"/>
  <c r="F51" i="6"/>
  <c r="G51" i="6" s="1"/>
  <c r="F52" i="6"/>
  <c r="G52" i="6" s="1"/>
  <c r="F53" i="6"/>
  <c r="G53" i="6" s="1"/>
  <c r="F54" i="6"/>
  <c r="G54" i="6" s="1"/>
  <c r="F55" i="6"/>
  <c r="G55" i="6" s="1"/>
  <c r="F56" i="6"/>
  <c r="G56" i="6" s="1"/>
  <c r="F57" i="6"/>
  <c r="G57" i="6" s="1"/>
  <c r="F58" i="6"/>
  <c r="G58" i="6" s="1"/>
  <c r="F59" i="6"/>
  <c r="G59" i="6" s="1"/>
  <c r="F60" i="6"/>
  <c r="G60" i="6" s="1"/>
  <c r="F61" i="6"/>
  <c r="G61" i="6" s="1"/>
  <c r="F62" i="6"/>
  <c r="G62" i="6" s="1"/>
  <c r="F63" i="6"/>
  <c r="G63" i="6" s="1"/>
  <c r="F64" i="6"/>
  <c r="G64" i="6" s="1"/>
  <c r="F65" i="6"/>
  <c r="G65" i="6" s="1"/>
  <c r="F66" i="6"/>
  <c r="G66" i="6" s="1"/>
  <c r="F67" i="6"/>
  <c r="G67" i="6" s="1"/>
  <c r="F68" i="6"/>
  <c r="G68" i="6" s="1"/>
  <c r="F69" i="6"/>
  <c r="G69" i="6" s="1"/>
  <c r="F70" i="6"/>
  <c r="G70" i="6" s="1"/>
  <c r="F71" i="6"/>
  <c r="G71" i="6" s="1"/>
  <c r="F72" i="6"/>
  <c r="G72" i="6" s="1"/>
  <c r="F73" i="6"/>
  <c r="G73" i="6" s="1"/>
  <c r="F74" i="6"/>
  <c r="G74" i="6" s="1"/>
  <c r="F75" i="6"/>
  <c r="G75" i="6" s="1"/>
  <c r="F76" i="6"/>
  <c r="G76" i="6" s="1"/>
  <c r="F77" i="6"/>
  <c r="G77" i="6" s="1"/>
  <c r="F78" i="6"/>
  <c r="G78" i="6" s="1"/>
  <c r="F79" i="6"/>
  <c r="G79" i="6" s="1"/>
  <c r="F80" i="6"/>
  <c r="G80" i="6" s="1"/>
  <c r="F81" i="6"/>
  <c r="G81" i="6" s="1"/>
  <c r="F82" i="6"/>
  <c r="G82" i="6" s="1"/>
  <c r="F83" i="6"/>
  <c r="G83" i="6" s="1"/>
  <c r="F84" i="6"/>
  <c r="G84" i="6" s="1"/>
  <c r="F85" i="6"/>
  <c r="G85" i="6" s="1"/>
  <c r="F86" i="6"/>
  <c r="G86" i="6" s="1"/>
  <c r="F87" i="6"/>
  <c r="G87" i="6" s="1"/>
  <c r="F88" i="6"/>
  <c r="G88" i="6" s="1"/>
  <c r="F89" i="6"/>
  <c r="G89" i="6" s="1"/>
  <c r="F90" i="6"/>
  <c r="G90" i="6" s="1"/>
  <c r="F91" i="6"/>
  <c r="G91" i="6" s="1"/>
  <c r="F92" i="6"/>
  <c r="G92" i="6" s="1"/>
  <c r="F93" i="6"/>
  <c r="G93" i="6" s="1"/>
  <c r="F94" i="6"/>
  <c r="G94" i="6" s="1"/>
  <c r="F95" i="6"/>
  <c r="G95" i="6" s="1"/>
  <c r="F96" i="6"/>
  <c r="G96" i="6" s="1"/>
  <c r="F97" i="6"/>
  <c r="G97" i="6" s="1"/>
  <c r="F98" i="6"/>
  <c r="G98" i="6" s="1"/>
  <c r="F99" i="6"/>
  <c r="G99" i="6" s="1"/>
  <c r="F100" i="6"/>
  <c r="G100" i="6" s="1"/>
  <c r="F101" i="6"/>
  <c r="G101" i="6" s="1"/>
  <c r="F102" i="6"/>
  <c r="G102" i="6" s="1"/>
  <c r="F104" i="6"/>
  <c r="G104" i="6" s="1"/>
  <c r="F105" i="6"/>
  <c r="G105" i="6" s="1"/>
  <c r="F106" i="6"/>
  <c r="G106" i="6" s="1"/>
  <c r="F107" i="6"/>
  <c r="G107" i="6" s="1"/>
  <c r="F108" i="6"/>
  <c r="G108" i="6" s="1"/>
  <c r="F109" i="6"/>
  <c r="G109" i="6" s="1"/>
  <c r="F110" i="6"/>
  <c r="G110" i="6" s="1"/>
  <c r="F111" i="6"/>
  <c r="G111" i="6" s="1"/>
  <c r="F112" i="6"/>
  <c r="G112" i="6" s="1"/>
  <c r="F113" i="6"/>
  <c r="G113" i="6" s="1"/>
  <c r="F114" i="6"/>
  <c r="G114" i="6" s="1"/>
  <c r="F115" i="6"/>
  <c r="G115" i="6" s="1"/>
  <c r="F116" i="6"/>
  <c r="G116" i="6" s="1"/>
  <c r="F117" i="6"/>
  <c r="G117" i="6" s="1"/>
  <c r="F118" i="6"/>
  <c r="G118" i="6" s="1"/>
  <c r="F120" i="6"/>
  <c r="G120" i="6" s="1"/>
  <c r="F121" i="6"/>
  <c r="G121" i="6" s="1"/>
  <c r="F122" i="6"/>
  <c r="G122" i="6" s="1"/>
  <c r="F123" i="6"/>
  <c r="G123" i="6" s="1"/>
  <c r="F124" i="6"/>
  <c r="G124" i="6" s="1"/>
  <c r="F125" i="6"/>
  <c r="G125" i="6" s="1"/>
  <c r="F126" i="6"/>
  <c r="G126" i="6" s="1"/>
  <c r="F127" i="6"/>
  <c r="G127" i="6" s="1"/>
  <c r="F128" i="6"/>
  <c r="G128" i="6" s="1"/>
  <c r="F129" i="6"/>
  <c r="G129" i="6" s="1"/>
  <c r="F130" i="6"/>
  <c r="G130" i="6" s="1"/>
  <c r="F131" i="6"/>
  <c r="G131" i="6" s="1"/>
  <c r="F132" i="6"/>
  <c r="G132" i="6" s="1"/>
  <c r="F133" i="6"/>
  <c r="G133" i="6" s="1"/>
  <c r="F134" i="6"/>
  <c r="G134" i="6" s="1"/>
  <c r="F135" i="6"/>
  <c r="G135" i="6" s="1"/>
  <c r="F136" i="6"/>
  <c r="G136" i="6" s="1"/>
  <c r="F137" i="6"/>
  <c r="G137" i="6" s="1"/>
  <c r="F138" i="6"/>
  <c r="G138" i="6" s="1"/>
  <c r="F139" i="6"/>
  <c r="G139" i="6" s="1"/>
  <c r="F140" i="6"/>
  <c r="G140" i="6" s="1"/>
  <c r="F141" i="6"/>
  <c r="G141" i="6" s="1"/>
  <c r="F142" i="6"/>
  <c r="G142" i="6" s="1"/>
  <c r="F143" i="6"/>
  <c r="G143" i="6" s="1"/>
  <c r="F144" i="6"/>
  <c r="G144" i="6" s="1"/>
  <c r="F145" i="6"/>
  <c r="G145" i="6" s="1"/>
  <c r="F146" i="6"/>
  <c r="G146" i="6" s="1"/>
  <c r="F147" i="6"/>
  <c r="G147" i="6" s="1"/>
  <c r="F148" i="6"/>
  <c r="G148" i="6" s="1"/>
  <c r="F149" i="6"/>
  <c r="G149" i="6" s="1"/>
  <c r="F150" i="6"/>
  <c r="G150" i="6" s="1"/>
  <c r="F151" i="6"/>
  <c r="G151" i="6" s="1"/>
  <c r="F152" i="6"/>
  <c r="G152" i="6" s="1"/>
  <c r="F153" i="6"/>
  <c r="G153" i="6" s="1"/>
  <c r="F154" i="6"/>
  <c r="G154" i="6" s="1"/>
  <c r="F155" i="6"/>
  <c r="G155" i="6" s="1"/>
  <c r="F156" i="6"/>
  <c r="G156" i="6" s="1"/>
  <c r="F157" i="6"/>
  <c r="G157" i="6" s="1"/>
  <c r="F158" i="6"/>
  <c r="G158" i="6" s="1"/>
  <c r="F159" i="6"/>
  <c r="G159" i="6" s="1"/>
  <c r="F160" i="6"/>
  <c r="G160" i="6" s="1"/>
  <c r="F161" i="6"/>
  <c r="G161" i="6" s="1"/>
  <c r="F162" i="6"/>
  <c r="G162" i="6" s="1"/>
  <c r="F163" i="6"/>
  <c r="G163" i="6" s="1"/>
  <c r="F164" i="6"/>
  <c r="G164" i="6" s="1"/>
  <c r="F165" i="6"/>
  <c r="G165" i="6" s="1"/>
  <c r="F166" i="6"/>
  <c r="G166" i="6" s="1"/>
  <c r="F167" i="6"/>
  <c r="G167" i="6" s="1"/>
  <c r="F168" i="6"/>
  <c r="G168" i="6" s="1"/>
  <c r="F169" i="6"/>
  <c r="G169" i="6" s="1"/>
  <c r="F170" i="6"/>
  <c r="G170" i="6" s="1"/>
  <c r="F171" i="6"/>
  <c r="G171" i="6" s="1"/>
  <c r="F172" i="6"/>
  <c r="G172" i="6" s="1"/>
  <c r="F173" i="6"/>
  <c r="G173" i="6" s="1"/>
  <c r="F174" i="6"/>
  <c r="G174" i="6" s="1"/>
  <c r="F175" i="6"/>
  <c r="G175" i="6" s="1"/>
  <c r="F176" i="6"/>
  <c r="G176" i="6" s="1"/>
  <c r="F177" i="6"/>
  <c r="G177" i="6" s="1"/>
  <c r="F178" i="6"/>
  <c r="G178" i="6" s="1"/>
  <c r="F180" i="6"/>
  <c r="G180" i="6" s="1"/>
  <c r="F181" i="6"/>
  <c r="G181" i="6" s="1"/>
  <c r="F182" i="6"/>
  <c r="G182" i="6" s="1"/>
  <c r="F183" i="6"/>
  <c r="G183" i="6" s="1"/>
  <c r="F184" i="6"/>
  <c r="G184" i="6" s="1"/>
  <c r="F185" i="6"/>
  <c r="G185" i="6" s="1"/>
  <c r="F186" i="6"/>
  <c r="G186" i="6" s="1"/>
  <c r="F187" i="6"/>
  <c r="G187" i="6" s="1"/>
  <c r="F188" i="6"/>
  <c r="G188" i="6" s="1"/>
  <c r="F189" i="6"/>
  <c r="G189" i="6" s="1"/>
  <c r="F190" i="6"/>
  <c r="G190" i="6" s="1"/>
  <c r="F191" i="6"/>
  <c r="G191" i="6" s="1"/>
  <c r="F192" i="6"/>
  <c r="G192" i="6" s="1"/>
  <c r="F193" i="6"/>
  <c r="G193" i="6" s="1"/>
  <c r="F194" i="6"/>
  <c r="G194" i="6" s="1"/>
  <c r="F195" i="6"/>
  <c r="G195" i="6" s="1"/>
  <c r="F196" i="6"/>
  <c r="G196" i="6" s="1"/>
  <c r="F197" i="6"/>
  <c r="G197" i="6" s="1"/>
  <c r="F198" i="6"/>
  <c r="G198" i="6" s="1"/>
  <c r="F199" i="6"/>
  <c r="G199" i="6" s="1"/>
  <c r="F200" i="6"/>
  <c r="G200" i="6" s="1"/>
  <c r="F201" i="6"/>
  <c r="G201" i="6" s="1"/>
  <c r="F202" i="6"/>
  <c r="G202" i="6" s="1"/>
  <c r="F203" i="6"/>
  <c r="G203" i="6" s="1"/>
  <c r="F204" i="6"/>
  <c r="G204" i="6" s="1"/>
  <c r="F205" i="6"/>
  <c r="G205" i="6" s="1"/>
  <c r="F206" i="6"/>
  <c r="G206" i="6" s="1"/>
  <c r="F207" i="6"/>
  <c r="G207" i="6" s="1"/>
  <c r="F208" i="6"/>
  <c r="G208" i="6" s="1"/>
  <c r="F209" i="6"/>
  <c r="G209" i="6" s="1"/>
  <c r="F210" i="6"/>
  <c r="G210" i="6" s="1"/>
  <c r="F211" i="6"/>
  <c r="G211" i="6" s="1"/>
  <c r="F212" i="6"/>
  <c r="G212" i="6" s="1"/>
  <c r="F213" i="6"/>
  <c r="G213" i="6" s="1"/>
  <c r="F214" i="6"/>
  <c r="G214" i="6" s="1"/>
  <c r="F215" i="6"/>
  <c r="G215" i="6" s="1"/>
  <c r="F216" i="6"/>
  <c r="G216" i="6" s="1"/>
  <c r="F217" i="6"/>
  <c r="G217" i="6" s="1"/>
  <c r="F218" i="6"/>
  <c r="G218" i="6" s="1"/>
  <c r="F219" i="6"/>
  <c r="G219" i="6" s="1"/>
  <c r="F220" i="6"/>
  <c r="G220" i="6" s="1"/>
  <c r="F221" i="6"/>
  <c r="G221" i="6" s="1"/>
  <c r="F222" i="6"/>
  <c r="G222" i="6" s="1"/>
  <c r="F223" i="6"/>
  <c r="G223" i="6" s="1"/>
  <c r="F224" i="6"/>
  <c r="G224" i="6" s="1"/>
  <c r="F225" i="6"/>
  <c r="G225" i="6" s="1"/>
  <c r="F226" i="6"/>
  <c r="G226" i="6" s="1"/>
  <c r="F227" i="6"/>
  <c r="G227" i="6" s="1"/>
  <c r="F228" i="6"/>
  <c r="G228" i="6" s="1"/>
  <c r="F229" i="6"/>
  <c r="G229" i="6" s="1"/>
  <c r="F230" i="6"/>
  <c r="G230" i="6" s="1"/>
  <c r="F231" i="6"/>
  <c r="G231" i="6" s="1"/>
  <c r="F232" i="6"/>
  <c r="G232" i="6" s="1"/>
  <c r="F233" i="6"/>
  <c r="G233" i="6" s="1"/>
  <c r="F234" i="6"/>
  <c r="G234" i="6" s="1"/>
  <c r="F235" i="6"/>
  <c r="G235" i="6" s="1"/>
  <c r="F236" i="6"/>
  <c r="G236" i="6" s="1"/>
  <c r="F237" i="6"/>
  <c r="G237" i="6" s="1"/>
  <c r="F238" i="6"/>
  <c r="G238" i="6" s="1"/>
  <c r="F239" i="6"/>
  <c r="G239" i="6" s="1"/>
  <c r="F240" i="6"/>
  <c r="G240" i="6" s="1"/>
  <c r="F241" i="6"/>
  <c r="G241" i="6" s="1"/>
  <c r="F242" i="6"/>
  <c r="G242" i="6" s="1"/>
  <c r="F243" i="6"/>
  <c r="G243" i="6" s="1"/>
  <c r="F244" i="6"/>
  <c r="G244" i="6" s="1"/>
  <c r="F245" i="6"/>
  <c r="G245" i="6" s="1"/>
  <c r="F246" i="6"/>
  <c r="G246" i="6" s="1"/>
  <c r="F247" i="6"/>
  <c r="G247" i="6" s="1"/>
  <c r="F248" i="6"/>
  <c r="G248" i="6" s="1"/>
  <c r="F249" i="6"/>
  <c r="G249" i="6" s="1"/>
  <c r="F250" i="6"/>
  <c r="G250" i="6" s="1"/>
  <c r="F251" i="6"/>
  <c r="G251" i="6" s="1"/>
  <c r="F252" i="6"/>
  <c r="G252" i="6" s="1"/>
  <c r="F253" i="6"/>
  <c r="G253" i="6" s="1"/>
  <c r="F254" i="6"/>
  <c r="G254" i="6" s="1"/>
  <c r="F255" i="6"/>
  <c r="G255" i="6" s="1"/>
  <c r="F256" i="6"/>
  <c r="G256" i="6" s="1"/>
  <c r="F257" i="6"/>
  <c r="G257" i="6" s="1"/>
  <c r="F258" i="6"/>
  <c r="G258" i="6" s="1"/>
  <c r="F259" i="6"/>
  <c r="G259" i="6" s="1"/>
  <c r="F260" i="6"/>
  <c r="G260" i="6" s="1"/>
  <c r="F261" i="6"/>
  <c r="G261" i="6" s="1"/>
  <c r="F262" i="6"/>
  <c r="G262" i="6" s="1"/>
  <c r="F263" i="6"/>
  <c r="G263" i="6" s="1"/>
  <c r="F264" i="6"/>
  <c r="G264" i="6" s="1"/>
  <c r="F265" i="6"/>
  <c r="G265" i="6" s="1"/>
  <c r="F266" i="6"/>
  <c r="G266" i="6" s="1"/>
  <c r="F267" i="6"/>
  <c r="G267" i="6" s="1"/>
  <c r="F268" i="6"/>
  <c r="G268" i="6" s="1"/>
  <c r="H265" i="4" l="1"/>
  <c r="I265" i="4" s="1"/>
  <c r="H264" i="4"/>
  <c r="I264" i="4" s="1"/>
  <c r="H263" i="4"/>
  <c r="I263" i="4" s="1"/>
  <c r="H262" i="4"/>
  <c r="I262" i="4" s="1"/>
  <c r="H261" i="4"/>
  <c r="I261" i="4" s="1"/>
  <c r="H260" i="4"/>
  <c r="I260" i="4" s="1"/>
  <c r="H259" i="4"/>
  <c r="I259" i="4" s="1"/>
  <c r="H258" i="4"/>
  <c r="I258" i="4" s="1"/>
  <c r="H257" i="4"/>
  <c r="I257" i="4" s="1"/>
  <c r="H256" i="4"/>
  <c r="I256" i="4" s="1"/>
  <c r="H255" i="4"/>
  <c r="I255" i="4" s="1"/>
  <c r="H254" i="4"/>
  <c r="I254" i="4" s="1"/>
  <c r="H253" i="4"/>
  <c r="I253" i="4" s="1"/>
  <c r="H252" i="4"/>
  <c r="I252" i="4" s="1"/>
  <c r="H251" i="4"/>
  <c r="I251" i="4" s="1"/>
  <c r="H250" i="4"/>
  <c r="I250" i="4" s="1"/>
  <c r="H249" i="4"/>
  <c r="I249" i="4" s="1"/>
  <c r="I248" i="4"/>
  <c r="H248" i="4"/>
  <c r="H247" i="4"/>
  <c r="I247" i="4" s="1"/>
  <c r="H246" i="4"/>
  <c r="I246" i="4" s="1"/>
  <c r="H245" i="4"/>
  <c r="I245" i="4" s="1"/>
  <c r="H244" i="4"/>
  <c r="I244" i="4" s="1"/>
  <c r="H243" i="4"/>
  <c r="I243" i="4" s="1"/>
  <c r="H242" i="4"/>
  <c r="I242" i="4" s="1"/>
  <c r="H241" i="4"/>
  <c r="I241" i="4" s="1"/>
  <c r="H240" i="4"/>
  <c r="I240" i="4" s="1"/>
  <c r="I239" i="4"/>
  <c r="H239" i="4"/>
  <c r="H238" i="4"/>
  <c r="I238" i="4" s="1"/>
  <c r="H237" i="4"/>
  <c r="I237" i="4" s="1"/>
  <c r="H236" i="4"/>
  <c r="I236" i="4" s="1"/>
  <c r="H235" i="4"/>
  <c r="I235" i="4" s="1"/>
  <c r="H234" i="4"/>
  <c r="I234" i="4" s="1"/>
  <c r="H233" i="4"/>
  <c r="I233" i="4" s="1"/>
  <c r="I232" i="4"/>
  <c r="H232" i="4"/>
  <c r="H231" i="4"/>
  <c r="I231" i="4" s="1"/>
  <c r="H230" i="4"/>
  <c r="I230" i="4" s="1"/>
  <c r="H229" i="4"/>
  <c r="I229" i="4" s="1"/>
  <c r="H228" i="4"/>
  <c r="I228" i="4" s="1"/>
  <c r="H227" i="4"/>
  <c r="I227" i="4" s="1"/>
  <c r="H226" i="4"/>
  <c r="I226" i="4" s="1"/>
  <c r="H225" i="4"/>
  <c r="I225" i="4" s="1"/>
  <c r="H224" i="4"/>
  <c r="I224" i="4" s="1"/>
  <c r="I223" i="4"/>
  <c r="H223" i="4"/>
  <c r="H222" i="4"/>
  <c r="I222" i="4" s="1"/>
  <c r="H221" i="4"/>
  <c r="I221" i="4" s="1"/>
  <c r="H220" i="4"/>
  <c r="I220" i="4" s="1"/>
  <c r="H219" i="4"/>
  <c r="I219" i="4" s="1"/>
  <c r="H218" i="4"/>
  <c r="I218" i="4" s="1"/>
  <c r="H217" i="4"/>
  <c r="I217" i="4" s="1"/>
  <c r="H216" i="4"/>
  <c r="I216" i="4" s="1"/>
  <c r="H215" i="4"/>
  <c r="I215" i="4" s="1"/>
  <c r="H214" i="4"/>
  <c r="I214" i="4" s="1"/>
  <c r="H213" i="4"/>
  <c r="I213" i="4" s="1"/>
  <c r="H212" i="4"/>
  <c r="I212" i="4" s="1"/>
  <c r="H211" i="4"/>
  <c r="I211" i="4" s="1"/>
  <c r="H210" i="4"/>
  <c r="I210" i="4" s="1"/>
  <c r="H209" i="4"/>
  <c r="I209" i="4" s="1"/>
  <c r="H208" i="4"/>
  <c r="I208" i="4" s="1"/>
  <c r="H207" i="4"/>
  <c r="I207" i="4" s="1"/>
  <c r="H206" i="4"/>
  <c r="I206" i="4" s="1"/>
  <c r="H205" i="4"/>
  <c r="I205" i="4" s="1"/>
  <c r="H204" i="4"/>
  <c r="I204" i="4" s="1"/>
  <c r="H203" i="4"/>
  <c r="I203" i="4" s="1"/>
  <c r="H202" i="4"/>
  <c r="I202" i="4" s="1"/>
  <c r="H201" i="4"/>
  <c r="I201" i="4" s="1"/>
  <c r="I200" i="4"/>
  <c r="H200" i="4"/>
  <c r="H199" i="4"/>
  <c r="I199" i="4" s="1"/>
  <c r="H198" i="4"/>
  <c r="I198" i="4" s="1"/>
  <c r="H197" i="4"/>
  <c r="I197" i="4" s="1"/>
  <c r="H196" i="4"/>
  <c r="I196" i="4" s="1"/>
  <c r="H195" i="4"/>
  <c r="I195" i="4" s="1"/>
  <c r="H194" i="4"/>
  <c r="I194" i="4" s="1"/>
  <c r="H193" i="4"/>
  <c r="I193" i="4" s="1"/>
  <c r="H192" i="4"/>
  <c r="I192" i="4" s="1"/>
  <c r="I191" i="4"/>
  <c r="H191" i="4"/>
  <c r="H190" i="4"/>
  <c r="I190" i="4" s="1"/>
  <c r="H189" i="4"/>
  <c r="I189" i="4" s="1"/>
  <c r="H188" i="4"/>
  <c r="I188" i="4" s="1"/>
  <c r="H187" i="4"/>
  <c r="I187" i="4" s="1"/>
  <c r="H186" i="4"/>
  <c r="I186" i="4" s="1"/>
  <c r="H185" i="4"/>
  <c r="I185" i="4" s="1"/>
  <c r="I184" i="4"/>
  <c r="H184" i="4"/>
  <c r="H183" i="4"/>
  <c r="I183" i="4" s="1"/>
  <c r="H182" i="4"/>
  <c r="I182" i="4" s="1"/>
  <c r="H181" i="4"/>
  <c r="I181" i="4" s="1"/>
  <c r="H180" i="4"/>
  <c r="I180" i="4" s="1"/>
  <c r="H179" i="4"/>
  <c r="I179" i="4" s="1"/>
  <c r="H178" i="4"/>
  <c r="I178" i="4" s="1"/>
  <c r="H177" i="4"/>
  <c r="I177" i="4" s="1"/>
  <c r="H176" i="4"/>
  <c r="I176" i="4" s="1"/>
  <c r="I175" i="4"/>
  <c r="H175" i="4"/>
  <c r="H174" i="4"/>
  <c r="I174" i="4" s="1"/>
  <c r="H173" i="4"/>
  <c r="I173" i="4" s="1"/>
  <c r="H172" i="4"/>
  <c r="I172" i="4" s="1"/>
  <c r="H171" i="4"/>
  <c r="I171" i="4" s="1"/>
  <c r="H170" i="4"/>
  <c r="I170" i="4" s="1"/>
  <c r="H169" i="4"/>
  <c r="I169" i="4" s="1"/>
  <c r="H168" i="4"/>
  <c r="I168" i="4" s="1"/>
  <c r="H167" i="4"/>
  <c r="I167" i="4" s="1"/>
  <c r="H166" i="4"/>
  <c r="I166" i="4" s="1"/>
  <c r="H165" i="4"/>
  <c r="I165" i="4" s="1"/>
  <c r="H164" i="4"/>
  <c r="I164" i="4" s="1"/>
  <c r="H163" i="4"/>
  <c r="I163" i="4" s="1"/>
  <c r="H162" i="4"/>
  <c r="I162" i="4" s="1"/>
  <c r="H161" i="4"/>
  <c r="I161" i="4" s="1"/>
  <c r="H160" i="4"/>
  <c r="I160" i="4" s="1"/>
  <c r="H159" i="4"/>
  <c r="I159" i="4" s="1"/>
  <c r="H158" i="4"/>
  <c r="I158" i="4" s="1"/>
  <c r="H157" i="4"/>
  <c r="I157" i="4" s="1"/>
  <c r="H156" i="4"/>
  <c r="I156" i="4" s="1"/>
  <c r="H155" i="4"/>
  <c r="I155" i="4" s="1"/>
  <c r="H154" i="4"/>
  <c r="I154" i="4" s="1"/>
  <c r="H153" i="4"/>
  <c r="I153" i="4" s="1"/>
  <c r="H152" i="4"/>
  <c r="I152" i="4" s="1"/>
  <c r="H151" i="4"/>
  <c r="I151" i="4" s="1"/>
  <c r="H150" i="4"/>
  <c r="I150" i="4" s="1"/>
  <c r="H149" i="4"/>
  <c r="I149" i="4" s="1"/>
  <c r="H148" i="4"/>
  <c r="I148" i="4" s="1"/>
  <c r="H147" i="4"/>
  <c r="I147" i="4" s="1"/>
  <c r="H146" i="4"/>
  <c r="I146" i="4" s="1"/>
  <c r="H145" i="4"/>
  <c r="I145" i="4" s="1"/>
  <c r="H144" i="4"/>
  <c r="I144" i="4" s="1"/>
  <c r="H143" i="4"/>
  <c r="I143" i="4" s="1"/>
  <c r="H142" i="4"/>
  <c r="I142" i="4" s="1"/>
  <c r="H141" i="4"/>
  <c r="I141" i="4" s="1"/>
  <c r="H140" i="4"/>
  <c r="I140" i="4" s="1"/>
  <c r="H139" i="4"/>
  <c r="I139" i="4" s="1"/>
  <c r="H138" i="4"/>
  <c r="I138" i="4" s="1"/>
  <c r="H137" i="4"/>
  <c r="I137" i="4" s="1"/>
  <c r="H136" i="4"/>
  <c r="I136" i="4" s="1"/>
  <c r="H135" i="4"/>
  <c r="I135" i="4" s="1"/>
  <c r="H134" i="4"/>
  <c r="I134" i="4" s="1"/>
  <c r="H133" i="4"/>
  <c r="I133" i="4" s="1"/>
  <c r="H132" i="4"/>
  <c r="I132" i="4" s="1"/>
  <c r="H131" i="4"/>
  <c r="I131" i="4" s="1"/>
  <c r="H130" i="4"/>
  <c r="I130" i="4" s="1"/>
  <c r="H129" i="4"/>
  <c r="I129" i="4" s="1"/>
  <c r="H128" i="4"/>
  <c r="I128" i="4" s="1"/>
  <c r="H127" i="4"/>
  <c r="I127" i="4" s="1"/>
  <c r="H126" i="4"/>
  <c r="I126" i="4" s="1"/>
  <c r="H125" i="4"/>
  <c r="I125" i="4" s="1"/>
  <c r="H124" i="4"/>
  <c r="I124" i="4" s="1"/>
  <c r="H123" i="4"/>
  <c r="I123" i="4" s="1"/>
  <c r="H122" i="4"/>
  <c r="I122" i="4" s="1"/>
  <c r="H121" i="4"/>
  <c r="I121" i="4" s="1"/>
  <c r="H120" i="4"/>
  <c r="I120" i="4" s="1"/>
  <c r="H119" i="4"/>
  <c r="I119" i="4" s="1"/>
  <c r="H118" i="4"/>
  <c r="I118" i="4" s="1"/>
  <c r="H117" i="4"/>
  <c r="I117" i="4" s="1"/>
  <c r="H116" i="4"/>
  <c r="I116" i="4" s="1"/>
  <c r="H115" i="4"/>
  <c r="I115" i="4" s="1"/>
  <c r="H114" i="4"/>
  <c r="I114" i="4" s="1"/>
  <c r="H113" i="4"/>
  <c r="I113" i="4" s="1"/>
  <c r="H112" i="4"/>
  <c r="I112" i="4" s="1"/>
  <c r="H111" i="4"/>
  <c r="I111" i="4" s="1"/>
  <c r="H110" i="4"/>
  <c r="I110" i="4" s="1"/>
  <c r="H109" i="4"/>
  <c r="I109" i="4" s="1"/>
  <c r="H108" i="4"/>
  <c r="I108" i="4" s="1"/>
  <c r="H107" i="4"/>
  <c r="I107" i="4" s="1"/>
  <c r="H106" i="4"/>
  <c r="I106" i="4" s="1"/>
  <c r="H105" i="4"/>
  <c r="I105" i="4" s="1"/>
  <c r="H104" i="4"/>
  <c r="I104" i="4" s="1"/>
  <c r="H103" i="4"/>
  <c r="I103" i="4" s="1"/>
  <c r="H102" i="4"/>
  <c r="I102" i="4" s="1"/>
  <c r="H101" i="4"/>
  <c r="I101" i="4" s="1"/>
  <c r="H100" i="4"/>
  <c r="I100" i="4" s="1"/>
  <c r="H99" i="4"/>
  <c r="I99" i="4" s="1"/>
  <c r="H98" i="4"/>
  <c r="I98" i="4" s="1"/>
  <c r="H97" i="4"/>
  <c r="I97" i="4" s="1"/>
  <c r="H96" i="4"/>
  <c r="I96" i="4" s="1"/>
  <c r="H95" i="4"/>
  <c r="I95" i="4" s="1"/>
  <c r="H94" i="4"/>
  <c r="I94" i="4" s="1"/>
  <c r="H93" i="4"/>
  <c r="I93" i="4" s="1"/>
  <c r="H92" i="4"/>
  <c r="I92" i="4" s="1"/>
  <c r="H91" i="4"/>
  <c r="I91" i="4" s="1"/>
  <c r="H90" i="4"/>
  <c r="I90" i="4" s="1"/>
  <c r="H89" i="4"/>
  <c r="I89" i="4" s="1"/>
  <c r="H88" i="4"/>
  <c r="I88" i="4" s="1"/>
  <c r="H87" i="4"/>
  <c r="I87" i="4" s="1"/>
  <c r="H86" i="4"/>
  <c r="I86" i="4" s="1"/>
  <c r="H85" i="4"/>
  <c r="I85" i="4" s="1"/>
  <c r="H84" i="4"/>
  <c r="I84" i="4" s="1"/>
  <c r="H83" i="4"/>
  <c r="I83" i="4" s="1"/>
  <c r="H82" i="4"/>
  <c r="I82" i="4" s="1"/>
  <c r="H81" i="4"/>
  <c r="I81" i="4" s="1"/>
  <c r="H80" i="4"/>
  <c r="I80" i="4" s="1"/>
  <c r="H79" i="4"/>
  <c r="I79" i="4" s="1"/>
  <c r="H78" i="4"/>
  <c r="I78" i="4" s="1"/>
  <c r="H77" i="4"/>
  <c r="I77" i="4" s="1"/>
  <c r="H76" i="4"/>
  <c r="I76" i="4" s="1"/>
  <c r="H75" i="4"/>
  <c r="I75" i="4" s="1"/>
  <c r="H74" i="4"/>
  <c r="I74" i="4" s="1"/>
  <c r="H73" i="4"/>
  <c r="I73" i="4" s="1"/>
  <c r="H72" i="4"/>
  <c r="I72" i="4" s="1"/>
  <c r="H71" i="4"/>
  <c r="I71" i="4" s="1"/>
  <c r="H70" i="4"/>
  <c r="I70" i="4" s="1"/>
  <c r="H69" i="4"/>
  <c r="I69" i="4" s="1"/>
  <c r="H68" i="4"/>
  <c r="I68" i="4" s="1"/>
  <c r="H67" i="4"/>
  <c r="I67" i="4" s="1"/>
  <c r="H66" i="4"/>
  <c r="I66" i="4" s="1"/>
  <c r="H65" i="4"/>
  <c r="I65" i="4" s="1"/>
  <c r="H64" i="4"/>
  <c r="I64" i="4" s="1"/>
  <c r="H63" i="4"/>
  <c r="I63" i="4" s="1"/>
  <c r="H62" i="4"/>
  <c r="I62" i="4" s="1"/>
  <c r="H61" i="4"/>
  <c r="I61" i="4" s="1"/>
  <c r="H60" i="4"/>
  <c r="I60" i="4" s="1"/>
  <c r="H59" i="4"/>
  <c r="I59" i="4" s="1"/>
  <c r="H58" i="4"/>
  <c r="I58" i="4" s="1"/>
  <c r="H57" i="4"/>
  <c r="I57" i="4" s="1"/>
  <c r="H56" i="4"/>
  <c r="I56" i="4" s="1"/>
  <c r="H55" i="4"/>
  <c r="I55" i="4" s="1"/>
  <c r="H54" i="4"/>
  <c r="I54" i="4" s="1"/>
  <c r="H53" i="4"/>
  <c r="I53" i="4" s="1"/>
  <c r="H52" i="4"/>
  <c r="I52" i="4" s="1"/>
  <c r="H51" i="4"/>
  <c r="I51" i="4" s="1"/>
  <c r="H50" i="4"/>
  <c r="I50" i="4" s="1"/>
  <c r="H49" i="4"/>
  <c r="I49" i="4" s="1"/>
  <c r="H48" i="4"/>
  <c r="I48" i="4" s="1"/>
  <c r="H47" i="4"/>
  <c r="I47" i="4" s="1"/>
  <c r="H46" i="4"/>
  <c r="I46" i="4" s="1"/>
  <c r="H45" i="4"/>
  <c r="I45" i="4" s="1"/>
  <c r="H44" i="4"/>
  <c r="I44" i="4" s="1"/>
  <c r="H43" i="4"/>
  <c r="I43" i="4" s="1"/>
  <c r="H42" i="4"/>
  <c r="I42" i="4" s="1"/>
  <c r="H41" i="4"/>
  <c r="I41" i="4" s="1"/>
  <c r="H40" i="4"/>
  <c r="I40" i="4" s="1"/>
  <c r="H39" i="4"/>
  <c r="I39" i="4" s="1"/>
  <c r="H38" i="4"/>
  <c r="I38" i="4" s="1"/>
  <c r="H37" i="4"/>
  <c r="I37" i="4" s="1"/>
  <c r="H36" i="4"/>
  <c r="I36" i="4" s="1"/>
  <c r="H35" i="4"/>
  <c r="I35" i="4" s="1"/>
  <c r="H34" i="4"/>
  <c r="I34" i="4" s="1"/>
  <c r="H33" i="4"/>
  <c r="I33" i="4" s="1"/>
  <c r="H32" i="4"/>
  <c r="I32" i="4" s="1"/>
  <c r="H31" i="4"/>
  <c r="I31" i="4" s="1"/>
  <c r="H30" i="4"/>
  <c r="I30" i="4" s="1"/>
  <c r="H29" i="4"/>
  <c r="I29" i="4" s="1"/>
  <c r="H28" i="4"/>
  <c r="I28" i="4" s="1"/>
  <c r="H27" i="4"/>
  <c r="I27" i="4" s="1"/>
  <c r="H26" i="4"/>
  <c r="I26" i="4" s="1"/>
  <c r="H25" i="4"/>
  <c r="I25" i="4" s="1"/>
  <c r="H24" i="4"/>
  <c r="I24" i="4" s="1"/>
  <c r="H23" i="4"/>
  <c r="I23" i="4" s="1"/>
  <c r="H22" i="4"/>
  <c r="I22" i="4"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 r="H9" i="4"/>
  <c r="I9" i="4" s="1"/>
  <c r="H8" i="4"/>
  <c r="I8" i="4" s="1"/>
  <c r="H7" i="4"/>
  <c r="I7" i="4" s="1"/>
  <c r="H6" i="4"/>
  <c r="I6" i="4" s="1"/>
  <c r="H5" i="4"/>
  <c r="I5" i="4" s="1"/>
  <c r="H4" i="4"/>
  <c r="I4" i="4" s="1"/>
  <c r="H3" i="4"/>
  <c r="I3" i="4" s="1"/>
  <c r="I266" i="4" l="1"/>
  <c r="F268" i="3"/>
  <c r="G268" i="3" s="1"/>
  <c r="G267" i="3"/>
  <c r="F267" i="3"/>
  <c r="F266" i="3"/>
  <c r="G266" i="3" s="1"/>
  <c r="F265" i="3"/>
  <c r="G265" i="3" s="1"/>
  <c r="F264" i="3"/>
  <c r="G264" i="3" s="1"/>
  <c r="F263" i="3"/>
  <c r="G263" i="3" s="1"/>
  <c r="F262" i="3"/>
  <c r="G262" i="3" s="1"/>
  <c r="F261" i="3"/>
  <c r="G261" i="3" s="1"/>
  <c r="F260" i="3"/>
  <c r="G260" i="3" s="1"/>
  <c r="F259" i="3"/>
  <c r="G259" i="3" s="1"/>
  <c r="F258" i="3"/>
  <c r="G258" i="3" s="1"/>
  <c r="F257" i="3"/>
  <c r="G257" i="3" s="1"/>
  <c r="F256" i="3"/>
  <c r="G256" i="3" s="1"/>
  <c r="F255" i="3"/>
  <c r="G255" i="3" s="1"/>
  <c r="F254" i="3"/>
  <c r="G254" i="3" s="1"/>
  <c r="F253" i="3"/>
  <c r="G253" i="3" s="1"/>
  <c r="F252" i="3"/>
  <c r="G252" i="3" s="1"/>
  <c r="F251" i="3"/>
  <c r="G251" i="3" s="1"/>
  <c r="F250" i="3"/>
  <c r="G250" i="3" s="1"/>
  <c r="F249" i="3"/>
  <c r="G249" i="3" s="1"/>
  <c r="F248" i="3"/>
  <c r="G248" i="3" s="1"/>
  <c r="F247" i="3"/>
  <c r="G247" i="3" s="1"/>
  <c r="F246" i="3"/>
  <c r="G246" i="3" s="1"/>
  <c r="F245" i="3"/>
  <c r="G245" i="3" s="1"/>
  <c r="F244" i="3"/>
  <c r="G244" i="3" s="1"/>
  <c r="F243" i="3"/>
  <c r="G243" i="3" s="1"/>
  <c r="F242" i="3"/>
  <c r="G242" i="3" s="1"/>
  <c r="F241" i="3"/>
  <c r="G241" i="3" s="1"/>
  <c r="F240" i="3"/>
  <c r="G240" i="3" s="1"/>
  <c r="F239" i="3"/>
  <c r="G239" i="3" s="1"/>
  <c r="F238" i="3"/>
  <c r="G238" i="3" s="1"/>
  <c r="F237" i="3"/>
  <c r="G237" i="3" s="1"/>
  <c r="F236" i="3"/>
  <c r="G236" i="3" s="1"/>
  <c r="F235" i="3"/>
  <c r="G235" i="3" s="1"/>
  <c r="F234" i="3"/>
  <c r="G234" i="3" s="1"/>
  <c r="F233" i="3"/>
  <c r="G233" i="3" s="1"/>
  <c r="F232" i="3"/>
  <c r="G232" i="3" s="1"/>
  <c r="F231" i="3"/>
  <c r="G231" i="3" s="1"/>
  <c r="F230" i="3"/>
  <c r="G230" i="3" s="1"/>
  <c r="F229" i="3"/>
  <c r="G229" i="3" s="1"/>
  <c r="F228" i="3"/>
  <c r="G228" i="3" s="1"/>
  <c r="F227" i="3"/>
  <c r="G227" i="3" s="1"/>
  <c r="F226" i="3"/>
  <c r="G226" i="3" s="1"/>
  <c r="F225" i="3"/>
  <c r="G225" i="3" s="1"/>
  <c r="F224" i="3"/>
  <c r="G224" i="3" s="1"/>
  <c r="G223" i="3"/>
  <c r="F223" i="3"/>
  <c r="F222" i="3"/>
  <c r="G222" i="3" s="1"/>
  <c r="F221" i="3"/>
  <c r="G221" i="3" s="1"/>
  <c r="F220" i="3"/>
  <c r="G220" i="3" s="1"/>
  <c r="F219" i="3"/>
  <c r="G219" i="3" s="1"/>
  <c r="F218" i="3"/>
  <c r="G218" i="3" s="1"/>
  <c r="F217" i="3"/>
  <c r="G217" i="3" s="1"/>
  <c r="F216" i="3"/>
  <c r="G216" i="3" s="1"/>
  <c r="F215" i="3"/>
  <c r="G215" i="3" s="1"/>
  <c r="F214" i="3"/>
  <c r="G214" i="3" s="1"/>
  <c r="F213" i="3"/>
  <c r="G213" i="3" s="1"/>
  <c r="F212" i="3"/>
  <c r="G212" i="3" s="1"/>
  <c r="F211" i="3"/>
  <c r="G211" i="3" s="1"/>
  <c r="F210" i="3"/>
  <c r="G210" i="3" s="1"/>
  <c r="F209" i="3"/>
  <c r="G209" i="3" s="1"/>
  <c r="F208" i="3"/>
  <c r="G208" i="3" s="1"/>
  <c r="F207" i="3"/>
  <c r="G207" i="3" s="1"/>
  <c r="F206" i="3"/>
  <c r="G206" i="3" s="1"/>
  <c r="F205" i="3"/>
  <c r="G205" i="3" s="1"/>
  <c r="F204" i="3"/>
  <c r="G204" i="3" s="1"/>
  <c r="F203" i="3"/>
  <c r="G203" i="3" s="1"/>
  <c r="F202" i="3"/>
  <c r="G202" i="3" s="1"/>
  <c r="F201" i="3"/>
  <c r="G201" i="3" s="1"/>
  <c r="F200" i="3"/>
  <c r="G200" i="3" s="1"/>
  <c r="F199" i="3"/>
  <c r="G199" i="3" s="1"/>
  <c r="F198" i="3"/>
  <c r="G198" i="3" s="1"/>
  <c r="F197" i="3"/>
  <c r="G197" i="3" s="1"/>
  <c r="F196" i="3"/>
  <c r="G196" i="3" s="1"/>
  <c r="F195" i="3"/>
  <c r="G195" i="3" s="1"/>
  <c r="F194" i="3"/>
  <c r="G194" i="3" s="1"/>
  <c r="F193" i="3"/>
  <c r="G193" i="3" s="1"/>
  <c r="F192" i="3"/>
  <c r="G192" i="3" s="1"/>
  <c r="F191" i="3"/>
  <c r="G191" i="3" s="1"/>
  <c r="F190" i="3"/>
  <c r="G190" i="3" s="1"/>
  <c r="F189" i="3"/>
  <c r="G189" i="3" s="1"/>
  <c r="F188" i="3"/>
  <c r="G188" i="3" s="1"/>
  <c r="F187" i="3"/>
  <c r="G187" i="3" s="1"/>
  <c r="F186" i="3"/>
  <c r="G186" i="3" s="1"/>
  <c r="F185" i="3"/>
  <c r="G185" i="3" s="1"/>
  <c r="F184" i="3"/>
  <c r="G184" i="3" s="1"/>
  <c r="F183" i="3"/>
  <c r="G183" i="3" s="1"/>
  <c r="F182" i="3"/>
  <c r="G182" i="3" s="1"/>
  <c r="F181" i="3"/>
  <c r="G181" i="3" s="1"/>
  <c r="F180" i="3"/>
  <c r="G180" i="3" s="1"/>
  <c r="F179" i="3"/>
  <c r="G179" i="3" s="1"/>
  <c r="F178" i="3"/>
  <c r="G178" i="3" s="1"/>
  <c r="F177" i="3"/>
  <c r="G177" i="3" s="1"/>
  <c r="F176" i="3"/>
  <c r="G176" i="3" s="1"/>
  <c r="F175" i="3"/>
  <c r="G175" i="3" s="1"/>
  <c r="F174" i="3"/>
  <c r="G174" i="3" s="1"/>
  <c r="F173" i="3"/>
  <c r="G173" i="3" s="1"/>
  <c r="F172" i="3"/>
  <c r="G172" i="3" s="1"/>
  <c r="F171" i="3"/>
  <c r="G171" i="3" s="1"/>
  <c r="F170" i="3"/>
  <c r="G170" i="3" s="1"/>
  <c r="F169" i="3"/>
  <c r="G169" i="3" s="1"/>
  <c r="F168" i="3"/>
  <c r="G168" i="3" s="1"/>
  <c r="F167" i="3"/>
  <c r="G167" i="3" s="1"/>
  <c r="F166" i="3"/>
  <c r="G166" i="3" s="1"/>
  <c r="F165" i="3"/>
  <c r="G165" i="3" s="1"/>
  <c r="F164" i="3"/>
  <c r="G164" i="3" s="1"/>
  <c r="F163" i="3"/>
  <c r="G163" i="3" s="1"/>
  <c r="F162" i="3"/>
  <c r="G162" i="3" s="1"/>
  <c r="F161" i="3"/>
  <c r="G161" i="3" s="1"/>
  <c r="G160" i="3"/>
  <c r="F160" i="3"/>
  <c r="F159" i="3"/>
  <c r="G159" i="3" s="1"/>
  <c r="F158" i="3"/>
  <c r="G158" i="3" s="1"/>
  <c r="F157" i="3"/>
  <c r="G157" i="3" s="1"/>
  <c r="F156" i="3"/>
  <c r="G156" i="3" s="1"/>
  <c r="F155" i="3"/>
  <c r="G155" i="3" s="1"/>
  <c r="F154" i="3"/>
  <c r="G154" i="3" s="1"/>
  <c r="F153" i="3"/>
  <c r="G153" i="3" s="1"/>
  <c r="G152" i="3"/>
  <c r="F152" i="3"/>
  <c r="F151" i="3"/>
  <c r="G151" i="3" s="1"/>
  <c r="F150" i="3"/>
  <c r="G150" i="3" s="1"/>
  <c r="F149" i="3"/>
  <c r="G149" i="3" s="1"/>
  <c r="F148" i="3"/>
  <c r="G148" i="3" s="1"/>
  <c r="F147" i="3"/>
  <c r="G147" i="3" s="1"/>
  <c r="F146" i="3"/>
  <c r="G146" i="3" s="1"/>
  <c r="F145" i="3"/>
  <c r="G145" i="3" s="1"/>
  <c r="F144" i="3"/>
  <c r="G144" i="3" s="1"/>
  <c r="F143" i="3"/>
  <c r="G143" i="3" s="1"/>
  <c r="F142" i="3"/>
  <c r="G142" i="3" s="1"/>
  <c r="F141" i="3"/>
  <c r="G141" i="3" s="1"/>
  <c r="G140" i="3"/>
  <c r="F140" i="3"/>
  <c r="F139" i="3"/>
  <c r="G139" i="3" s="1"/>
  <c r="F138" i="3"/>
  <c r="G138" i="3" s="1"/>
  <c r="F137" i="3"/>
  <c r="G137" i="3" s="1"/>
  <c r="F136" i="3"/>
  <c r="G136" i="3" s="1"/>
  <c r="F135" i="3"/>
  <c r="G135" i="3" s="1"/>
  <c r="F134" i="3"/>
  <c r="G134" i="3" s="1"/>
  <c r="F133" i="3"/>
  <c r="G133" i="3" s="1"/>
  <c r="F132" i="3"/>
  <c r="G132" i="3" s="1"/>
  <c r="F131" i="3"/>
  <c r="G131" i="3" s="1"/>
  <c r="F130" i="3"/>
  <c r="G130" i="3" s="1"/>
  <c r="F129" i="3"/>
  <c r="G129" i="3" s="1"/>
  <c r="F128" i="3"/>
  <c r="G128" i="3" s="1"/>
  <c r="F127" i="3"/>
  <c r="G127" i="3" s="1"/>
  <c r="F126" i="3"/>
  <c r="G126" i="3" s="1"/>
  <c r="F125" i="3"/>
  <c r="G125" i="3" s="1"/>
  <c r="F124" i="3"/>
  <c r="G124" i="3" s="1"/>
  <c r="F123" i="3"/>
  <c r="G123" i="3" s="1"/>
  <c r="F122" i="3"/>
  <c r="G122" i="3" s="1"/>
  <c r="F121" i="3"/>
  <c r="G121" i="3" s="1"/>
  <c r="G120" i="3"/>
  <c r="F120" i="3"/>
  <c r="F119" i="3"/>
  <c r="G119" i="3" s="1"/>
  <c r="F118" i="3"/>
  <c r="G118" i="3" s="1"/>
  <c r="F117" i="3"/>
  <c r="G117" i="3" s="1"/>
  <c r="F116" i="3"/>
  <c r="G116" i="3" s="1"/>
  <c r="F115" i="3"/>
  <c r="G115" i="3" s="1"/>
  <c r="F114" i="3"/>
  <c r="G114" i="3" s="1"/>
  <c r="F113" i="3"/>
  <c r="G113" i="3" s="1"/>
  <c r="F112" i="3"/>
  <c r="G112" i="3" s="1"/>
  <c r="F111" i="3"/>
  <c r="G111" i="3" s="1"/>
  <c r="F110" i="3"/>
  <c r="G110" i="3" s="1"/>
  <c r="F109" i="3"/>
  <c r="G109" i="3" s="1"/>
  <c r="F108" i="3"/>
  <c r="G108" i="3" s="1"/>
  <c r="F107" i="3"/>
  <c r="G107" i="3" s="1"/>
  <c r="F106" i="3"/>
  <c r="G106" i="3" s="1"/>
  <c r="F105" i="3"/>
  <c r="G105" i="3" s="1"/>
  <c r="F104" i="3"/>
  <c r="G104" i="3" s="1"/>
  <c r="F103" i="3"/>
  <c r="G103" i="3" s="1"/>
  <c r="F102" i="3"/>
  <c r="G102" i="3" s="1"/>
  <c r="F101" i="3"/>
  <c r="G101" i="3" s="1"/>
  <c r="F100" i="3"/>
  <c r="G100" i="3" s="1"/>
  <c r="F99" i="3"/>
  <c r="G99" i="3" s="1"/>
  <c r="F98" i="3"/>
  <c r="G98" i="3" s="1"/>
  <c r="F97" i="3"/>
  <c r="G97" i="3" s="1"/>
  <c r="F96" i="3"/>
  <c r="G96" i="3" s="1"/>
  <c r="F95" i="3"/>
  <c r="G95" i="3" s="1"/>
  <c r="F94" i="3"/>
  <c r="G94" i="3" s="1"/>
  <c r="F93" i="3"/>
  <c r="G93" i="3" s="1"/>
  <c r="F92" i="3"/>
  <c r="G92" i="3" s="1"/>
  <c r="F91" i="3"/>
  <c r="G91" i="3" s="1"/>
  <c r="F90" i="3"/>
  <c r="G90" i="3" s="1"/>
  <c r="F89" i="3"/>
  <c r="G89" i="3" s="1"/>
  <c r="F88" i="3"/>
  <c r="G88" i="3" s="1"/>
  <c r="F87" i="3"/>
  <c r="G87" i="3" s="1"/>
  <c r="F86" i="3"/>
  <c r="G86" i="3" s="1"/>
  <c r="F85" i="3"/>
  <c r="G85" i="3" s="1"/>
  <c r="F84" i="3"/>
  <c r="G84" i="3" s="1"/>
  <c r="F83" i="3"/>
  <c r="G83" i="3" s="1"/>
  <c r="F82" i="3"/>
  <c r="G82" i="3" s="1"/>
  <c r="F81" i="3"/>
  <c r="G81" i="3" s="1"/>
  <c r="F80" i="3"/>
  <c r="G80" i="3" s="1"/>
  <c r="F79" i="3"/>
  <c r="G79" i="3" s="1"/>
  <c r="F78" i="3"/>
  <c r="G78" i="3" s="1"/>
  <c r="F77" i="3"/>
  <c r="G77" i="3" s="1"/>
  <c r="F76" i="3"/>
  <c r="G76" i="3" s="1"/>
  <c r="F75" i="3"/>
  <c r="G75" i="3" s="1"/>
  <c r="F74" i="3"/>
  <c r="G74" i="3" s="1"/>
  <c r="F73" i="3"/>
  <c r="G73" i="3" s="1"/>
  <c r="G72" i="3"/>
  <c r="F72" i="3"/>
  <c r="F71" i="3"/>
  <c r="G71" i="3" s="1"/>
  <c r="F70" i="3"/>
  <c r="G70" i="3" s="1"/>
  <c r="F69" i="3"/>
  <c r="G69" i="3" s="1"/>
  <c r="F68" i="3"/>
  <c r="G68" i="3" s="1"/>
  <c r="F67" i="3"/>
  <c r="G67" i="3" s="1"/>
  <c r="F66" i="3"/>
  <c r="G66" i="3" s="1"/>
  <c r="F65" i="3"/>
  <c r="G65" i="3" s="1"/>
  <c r="F64" i="3"/>
  <c r="G64" i="3" s="1"/>
  <c r="F63" i="3"/>
  <c r="G63" i="3" s="1"/>
  <c r="F62" i="3"/>
  <c r="G62" i="3" s="1"/>
  <c r="F61" i="3"/>
  <c r="G61" i="3" s="1"/>
  <c r="F60" i="3"/>
  <c r="G60" i="3" s="1"/>
  <c r="F59" i="3"/>
  <c r="G59" i="3" s="1"/>
  <c r="F58" i="3"/>
  <c r="G58" i="3" s="1"/>
  <c r="F57" i="3"/>
  <c r="G57" i="3" s="1"/>
  <c r="F56" i="3"/>
  <c r="G56" i="3" s="1"/>
  <c r="F55" i="3"/>
  <c r="G55" i="3" s="1"/>
  <c r="F54" i="3"/>
  <c r="G54" i="3" s="1"/>
  <c r="F53" i="3"/>
  <c r="G53" i="3" s="1"/>
  <c r="F52" i="3"/>
  <c r="G52" i="3" s="1"/>
  <c r="F51" i="3"/>
  <c r="G51" i="3" s="1"/>
  <c r="F50" i="3"/>
  <c r="G50" i="3" s="1"/>
  <c r="F49" i="3"/>
  <c r="G49" i="3" s="1"/>
  <c r="G48" i="3"/>
  <c r="F48" i="3"/>
  <c r="F47" i="3"/>
  <c r="G47" i="3" s="1"/>
  <c r="F46" i="3"/>
  <c r="G46" i="3" s="1"/>
  <c r="F45" i="3"/>
  <c r="G45" i="3" s="1"/>
  <c r="F44" i="3"/>
  <c r="G44" i="3" s="1"/>
  <c r="F43" i="3"/>
  <c r="G43" i="3" s="1"/>
  <c r="F42" i="3"/>
  <c r="G42" i="3" s="1"/>
  <c r="F41" i="3"/>
  <c r="G41" i="3" s="1"/>
  <c r="F40" i="3"/>
  <c r="G40" i="3" s="1"/>
  <c r="G39" i="3"/>
  <c r="F39" i="3"/>
  <c r="F38" i="3"/>
  <c r="G38" i="3" s="1"/>
  <c r="F37" i="3"/>
  <c r="G37" i="3" s="1"/>
  <c r="F36" i="3"/>
  <c r="G36" i="3" s="1"/>
  <c r="F35" i="3"/>
  <c r="G35" i="3" s="1"/>
  <c r="F34" i="3"/>
  <c r="G34" i="3" s="1"/>
  <c r="F33" i="3"/>
  <c r="G33" i="3" s="1"/>
  <c r="F32" i="3"/>
  <c r="G32" i="3" s="1"/>
  <c r="F31" i="3"/>
  <c r="G31" i="3" s="1"/>
  <c r="F30" i="3"/>
  <c r="G30" i="3" s="1"/>
  <c r="F29" i="3"/>
  <c r="G29" i="3" s="1"/>
  <c r="F28" i="3"/>
  <c r="G28" i="3" s="1"/>
  <c r="F27" i="3"/>
  <c r="G27" i="3" s="1"/>
  <c r="F26" i="3"/>
  <c r="G26" i="3" s="1"/>
  <c r="F25" i="3"/>
  <c r="G25" i="3" s="1"/>
  <c r="F24" i="3"/>
  <c r="G24" i="3" s="1"/>
  <c r="F23" i="3"/>
  <c r="G23" i="3" s="1"/>
  <c r="F22" i="3"/>
  <c r="G22" i="3" s="1"/>
  <c r="F21" i="3"/>
  <c r="G21" i="3" s="1"/>
  <c r="F20" i="3"/>
  <c r="G20" i="3" s="1"/>
  <c r="G19" i="3"/>
  <c r="F19" i="3"/>
  <c r="F18" i="3"/>
  <c r="G18" i="3" s="1"/>
  <c r="F17" i="3"/>
  <c r="G17" i="3" s="1"/>
  <c r="F16" i="3"/>
  <c r="G16" i="3" s="1"/>
  <c r="F15" i="3"/>
  <c r="G15" i="3" s="1"/>
  <c r="F14" i="3"/>
  <c r="G14" i="3" s="1"/>
  <c r="F13" i="3"/>
  <c r="G13" i="3" s="1"/>
  <c r="F12" i="3"/>
  <c r="G12" i="3" s="1"/>
  <c r="F11" i="3"/>
  <c r="G11" i="3" s="1"/>
  <c r="F10" i="3"/>
  <c r="G10" i="3" s="1"/>
  <c r="F9" i="3"/>
  <c r="G9" i="3" s="1"/>
  <c r="G8" i="3"/>
  <c r="F8" i="3"/>
  <c r="F7" i="3"/>
  <c r="G7" i="3" s="1"/>
  <c r="F6" i="3"/>
  <c r="G6" i="3" s="1"/>
  <c r="G269" i="3" l="1"/>
  <c r="F13" i="2" l="1"/>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F131" i="2"/>
  <c r="G131" i="2" s="1"/>
  <c r="F132" i="2"/>
  <c r="G132" i="2" s="1"/>
  <c r="F133" i="2"/>
  <c r="G133" i="2" s="1"/>
  <c r="F134" i="2"/>
  <c r="G134" i="2" s="1"/>
  <c r="F135" i="2"/>
  <c r="G135" i="2" s="1"/>
  <c r="F136" i="2"/>
  <c r="G136" i="2" s="1"/>
  <c r="F137" i="2"/>
  <c r="G137" i="2" s="1"/>
  <c r="F138" i="2"/>
  <c r="G138" i="2" s="1"/>
  <c r="F139" i="2"/>
  <c r="G139" i="2" s="1"/>
  <c r="F140" i="2"/>
  <c r="G140" i="2" s="1"/>
  <c r="F141" i="2"/>
  <c r="G141" i="2" s="1"/>
  <c r="F142" i="2"/>
  <c r="G142" i="2" s="1"/>
  <c r="F143" i="2"/>
  <c r="G143" i="2" s="1"/>
  <c r="F144" i="2"/>
  <c r="G144" i="2" s="1"/>
  <c r="F145" i="2"/>
  <c r="G145" i="2" s="1"/>
  <c r="F146" i="2"/>
  <c r="G146" i="2" s="1"/>
  <c r="F147" i="2"/>
  <c r="G147" i="2" s="1"/>
  <c r="F148" i="2"/>
  <c r="G148" i="2" s="1"/>
  <c r="F149" i="2"/>
  <c r="G149" i="2" s="1"/>
  <c r="F150" i="2"/>
  <c r="G150" i="2" s="1"/>
  <c r="F151" i="2"/>
  <c r="G151" i="2" s="1"/>
  <c r="F152" i="2"/>
  <c r="G152" i="2" s="1"/>
  <c r="F153" i="2"/>
  <c r="G153" i="2" s="1"/>
  <c r="F154" i="2"/>
  <c r="G154" i="2" s="1"/>
  <c r="F155" i="2"/>
  <c r="G155" i="2" s="1"/>
  <c r="F156" i="2"/>
  <c r="G156" i="2" s="1"/>
  <c r="F157" i="2"/>
  <c r="G157" i="2" s="1"/>
  <c r="F158" i="2"/>
  <c r="G158" i="2" s="1"/>
  <c r="F159" i="2"/>
  <c r="G159" i="2" s="1"/>
  <c r="F160" i="2"/>
  <c r="G160" i="2" s="1"/>
  <c r="F161" i="2"/>
  <c r="G161" i="2" s="1"/>
  <c r="F162" i="2"/>
  <c r="G162" i="2" s="1"/>
  <c r="F163" i="2"/>
  <c r="G163" i="2" s="1"/>
  <c r="F164" i="2"/>
  <c r="G164" i="2" s="1"/>
  <c r="F165" i="2"/>
  <c r="G165" i="2" s="1"/>
  <c r="F166" i="2"/>
  <c r="G166"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7" i="2"/>
  <c r="G187" i="2" s="1"/>
  <c r="F188" i="2"/>
  <c r="G188" i="2" s="1"/>
  <c r="F189" i="2"/>
  <c r="G189" i="2" s="1"/>
  <c r="F190" i="2"/>
  <c r="G190" i="2" s="1"/>
  <c r="F191" i="2"/>
  <c r="G191" i="2" s="1"/>
  <c r="F12" i="2"/>
  <c r="G12" i="2" s="1"/>
</calcChain>
</file>

<file path=xl/sharedStrings.xml><?xml version="1.0" encoding="utf-8"?>
<sst xmlns="http://schemas.openxmlformats.org/spreadsheetml/2006/main" count="4883" uniqueCount="630">
  <si>
    <t>ANEXO INFORMATIVO
PRECIOS TECHO</t>
  </si>
  <si>
    <t>PROCESO: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</si>
  <si>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ESTUDIO DE MERCADO
SGAMB</t>
  </si>
  <si>
    <t>DISERRA SAS</t>
  </si>
  <si>
    <t>FF SOLUCIONES</t>
  </si>
  <si>
    <t>NELSON ESPITIA</t>
  </si>
  <si>
    <t>INVESAKK SAS</t>
  </si>
  <si>
    <t>SOLUCIONES INTEGRALES</t>
  </si>
  <si>
    <t>SOLUCION
FERRETERA</t>
  </si>
  <si>
    <t>ITEM</t>
  </si>
  <si>
    <t>DESCRIPCION</t>
  </si>
  <si>
    <t>UND</t>
  </si>
  <si>
    <t>CANT</t>
  </si>
  <si>
    <t>VALOR UNITARIO SIN IVA</t>
  </si>
  <si>
    <t>VMIN ACEPTABLE</t>
  </si>
  <si>
    <t>VMAX ACEPTABLE</t>
  </si>
  <si>
    <t>PROMEDIO ACOTADO POR DESVIACIÓN ESTANDAR</t>
  </si>
  <si>
    <t>PROMEDIO</t>
  </si>
  <si>
    <t>MINIMO VALOR</t>
  </si>
  <si>
    <t>MEDIO GEOMETRICA</t>
  </si>
  <si>
    <t>Desv. Estandar</t>
  </si>
  <si>
    <t>% desviación</t>
  </si>
  <si>
    <t>MENOR ENTRE EL PROMEDIO Y EL PROMEDIO ACOTADO</t>
  </si>
  <si>
    <t>IVA</t>
  </si>
  <si>
    <t>VALOR TOTAL CON IVA</t>
  </si>
  <si>
    <t>ACIDO MURIATIO - GALON</t>
  </si>
  <si>
    <t>GALON</t>
  </si>
  <si>
    <t>ADHESIVO  PARA PORCELANATO X 25 KG - UND</t>
  </si>
  <si>
    <t>ADHESIVO LATEX PARA MEJORAR LA ADHERENCIA DE MORTEROS.  - GALON (4 KG)</t>
  </si>
  <si>
    <t>ADITIVO LIQUIDO- ACELERANTE DE FRAGUADO PARA MORTEROS DE PEGA, PAÑETES, PISOS ETC. - ENVASE X 5 KG</t>
  </si>
  <si>
    <t xml:space="preserve"> ENVASE X 5 KG</t>
  </si>
  <si>
    <t>AEROSOL ANTICORROSIVO PLATA METALIZADO 335 ML - UND</t>
  </si>
  <si>
    <t>ALICATE DIELÉCTRICO 8” - UND</t>
  </si>
  <si>
    <t>AMARRE PLÁSTICO DE 20 CM POR 100 UNIDADES - PAQUETE</t>
  </si>
  <si>
    <t>PAQUETE</t>
  </si>
  <si>
    <t>AMARRES PLASTICOS TEJA TAPA PLASTICA 26 CM - UND</t>
  </si>
  <si>
    <t>ANCLAJE MASILLA ADHESIVA DE MONTAJE UNIVERSAL, DE ALTA DURACIÓN Y AGARRE, REEMPLAZA LOS CLAVOS X 353 GM - TUBO</t>
  </si>
  <si>
    <t>TUBO</t>
  </si>
  <si>
    <t>ANGULO EN ALUMINIO CALIBLE DE 1/8" ALETAS DE 1 1/2 " CADA UNA Y LONGITUD DE 2 ML - UND</t>
  </si>
  <si>
    <t>ANGULO PARA DRYWALL DE 2.5 X 2.5 CALIBRE 20 POR 2,44 M          - UND</t>
  </si>
  <si>
    <t xml:space="preserve">BALA DE PISO PARA INTEMPERIE DE 7W LED MODELO 6400K /3000K 85-265V - UND </t>
  </si>
  <si>
    <t>BANDA AUTOADHESIVA BITUMINOSA E IMPERMEABLE.  ANCHO 15 CM X 10 MT. - UND</t>
  </si>
  <si>
    <t>BARRA ACERO INOXIDABLE RECTA DISCAPACITADOS - UND</t>
  </si>
  <si>
    <t>BARRA CUADRADA 6M X 1/2-PULG</t>
  </si>
  <si>
    <t>BARRA DE SEGURIDAD ABATIBLE EN ACERO INOXIDABLE - UND</t>
  </si>
  <si>
    <t>BARRA SEGURIDAD BAÑO PISO PARED - UND</t>
  </si>
  <si>
    <t>BISTURI PROFESIONAL INDUSTRIAL - UND</t>
  </si>
  <si>
    <t>BOQUILLA  PARA ENCHAPE - KG</t>
  </si>
  <si>
    <t>KG</t>
  </si>
  <si>
    <t>BRAZOS SOPORTE LAVAMANOS FREE MAMP C - UND</t>
  </si>
  <si>
    <t>BROCA DE TUNSGTENO MULTIPROPOSITO DE 1/2" - UND</t>
  </si>
  <si>
    <t>BROCA DE TUNSGTENO MULTIPROPOSITO DE 1/4" - UND</t>
  </si>
  <si>
    <t>BROCA DE TUNSGTENO MULTIPROPOSITO DE 3/16" - UND</t>
  </si>
  <si>
    <t>BROCA DE TUNSGTENO MULTIPROPOSITO DE 3/8" - UND</t>
  </si>
  <si>
    <t>BROCA DE TUNSGTENO MULTIPROPOSITO DE 5/16 " - UND</t>
  </si>
  <si>
    <t>BROCA HSS DE 1/4" - UND</t>
  </si>
  <si>
    <t>BROCA HSS DE 3/16" - UND</t>
  </si>
  <si>
    <t>BROCA PARA METAL DE 3/16" (ACERO RAPIDO) - UND</t>
  </si>
  <si>
    <t>BROCA PARA METAL HSS- 3/32" - UND</t>
  </si>
  <si>
    <t>BROCA PARA ROTOMARTILLO D-45820 3/8 X 12 ¼ PULGADA - UND</t>
  </si>
  <si>
    <t xml:space="preserve">BROCA SDS PLUS 1/2 X 10 X 12 </t>
  </si>
  <si>
    <t>BROCA SDS PLUS ROTOMARTILLO 1/4 X4X6 PULGADAS</t>
  </si>
  <si>
    <t>BROCA TUNGSTENO PARA ROTOMARTILLO SDS 5/16" - UND</t>
  </si>
  <si>
    <t xml:space="preserve">BUJE DE  2" X 1 1/2" SANITARIO PVC          - UND
</t>
  </si>
  <si>
    <t xml:space="preserve">BUJE DE  4" X 2" SANITARIO PVC      - UND
</t>
  </si>
  <si>
    <t xml:space="preserve">BUJE DE  4" X 3" SANITARIO PVC           - UND
</t>
  </si>
  <si>
    <t xml:space="preserve">BUJE DE 1 1/2" A 1" PVC PRESION - UND
</t>
  </si>
  <si>
    <t xml:space="preserve">BUJE DE 2" A 1 1/2 " PVC PRESION - UND
</t>
  </si>
  <si>
    <t xml:space="preserve">BUJE DE 2" A 1/2" PVC PRESION - UND
</t>
  </si>
  <si>
    <t xml:space="preserve"> BUJE DE 2" A 3/4" PVC PRESION - UND
</t>
  </si>
  <si>
    <t xml:space="preserve">BUJE DE 3" A 1 ½  " PVC PRESION - UND
</t>
  </si>
  <si>
    <t xml:space="preserve">BUJE DE 3" A 2" PVC SANITARIO - UND
</t>
  </si>
  <si>
    <t xml:space="preserve">BUJE DE 3/4" A 1/2” PVC PRESION - UND
</t>
  </si>
  <si>
    <t>BUJE SOLDADO 1.1/4" X1" PVC  PRESION - UND</t>
  </si>
  <si>
    <t>BUJE SOLDADO DE PRESIÓN 4" X 3" PAVCO</t>
  </si>
  <si>
    <t>CABLE 3X12 THHN/THW N-2 AW G TRENZADO SIETE HILOS - LIBRE DE HALOGENO - ML</t>
  </si>
  <si>
    <t>ML</t>
  </si>
  <si>
    <t>CABLE 7 HILOS THHN/THWN-2 AWG NO 10*100 ML -  LIBRE DE HALOGENO ROLLO - UND</t>
  </si>
  <si>
    <t>CABLE 7 HILOS THHN/THWN-2 AWG NO. 12   - LIBRE DE HALOGENO - ML</t>
  </si>
  <si>
    <t>CABLE THHN/THWN-2 AWG ENCAUCHETADO 3X12  -  LIBRE DE HALOGENO - ML</t>
  </si>
  <si>
    <t>CAJA 2400 CAL 20 GALVANIZADA - UND</t>
  </si>
  <si>
    <t xml:space="preserve">CAJA DE 30 CM X 30 CM METALICA PROFUNDIDAD 15 CM CON TAPA Y CHAPA - UND </t>
  </si>
  <si>
    <t>CAJA PARA CAMARA DE INSPECCION PUESTA A TIERRA 30 X 30 CON TAPA</t>
  </si>
  <si>
    <t>CANAL PVC  BLANCA  TIPO RESIDENCIAL, INDUSTRIAL Y COMERCIAL - UND</t>
  </si>
  <si>
    <t>CANALETA PLASTICA MEDIA CAÑA DE 70 MM X 17 MM X 2 ML - UND</t>
  </si>
  <si>
    <t>CANTO RODADO COLOR CLARO DE 2" DE DIAMETRO APROXIMADO X 25 KILOS</t>
  </si>
  <si>
    <t>CARTÓN CORRUGADO POR ANCHO DE 1,5 ML - ROLLO X 100 ML</t>
  </si>
  <si>
    <t>ROLLO</t>
  </si>
  <si>
    <t>CARTUCHO COMPLETO PARA VALVULA DE 1 1/4 MARCA DOCOL</t>
  </si>
  <si>
    <t>CEMENTO MARINO PLASTICO - GALON</t>
  </si>
  <si>
    <t>CEPILLO PARA DRYWALL DE 5 1/2"           - UND</t>
  </si>
  <si>
    <t>CERÁMICA   PARA PISO 33.8X33.8MM  PARA TRÁFICO COMERCIAL GENERAL - M2</t>
  </si>
  <si>
    <t>M2</t>
  </si>
  <si>
    <t>CERAMICA BLANCA 20 CM X 20 CM - M2</t>
  </si>
  <si>
    <t>CHAZO COLPASIBLE NYLON BLOQUE HUECO 5/16 X 2" X 100 UND - UND</t>
  </si>
  <si>
    <t>CHAZO CONCRETO EXPANSIVO 1/2X3 2UN</t>
  </si>
  <si>
    <t>CHAZO CONCRETO EXPANSIVO 1/2X6 - UND</t>
  </si>
  <si>
    <t>CHAZO CONCRETO EXPANSIVO 5/16"X2-1/2" - UND</t>
  </si>
  <si>
    <t>CHAZO ESTRIADO 5/16 PG CON TORNILLO 10 X 1 1/2PG X 5 UND - UND</t>
  </si>
  <si>
    <t>CHAZO SUPRA COLAPSIBLE 1/4" CON TORNILLO - UND</t>
  </si>
  <si>
    <t>CHAZOS PUNTILLA DE 1/4”X2" - UND</t>
  </si>
  <si>
    <t>CHEQUE METALICO DE 1" - UND</t>
  </si>
  <si>
    <t>CILINDRO DE GAS PROPANO DE 15 LIBRAS  - UND</t>
  </si>
  <si>
    <t>CINTA ANTIDESLIZANTE NEGRA ANCHO 51 MM POR LONGITUD DE 18,3 ML  - ROLLO</t>
  </si>
  <si>
    <t>CINTA DOBLE FAZ DE ESPUMA DE POLIETILENO PARA INTERIORES 18MM X 20ML - ROLLO</t>
  </si>
  <si>
    <t>CINTA PEGANTE TRANSPARENTE DE 2" - UND</t>
  </si>
  <si>
    <t>CODO 45 GRADOS PRESION DE 3 "PAVCO (SEMICODO)</t>
  </si>
  <si>
    <t>CODO 45 GRADOS PRESION DE 4 "PAVCO (SEMICODO)</t>
  </si>
  <si>
    <t>CODO BAJANTE 90º CANAL EN PVC - UND</t>
  </si>
  <si>
    <t>CODO PRESION PVC DE 3" PAVCO</t>
  </si>
  <si>
    <t>CODO PRESION PVC DE 4" PAVCO</t>
  </si>
  <si>
    <t>COLLAR O GALAPAGO PARA PVC  DE 4" Y SALIDA DE 1"</t>
  </si>
  <si>
    <t>CONECTOR PARA PUESTA A TIERRA 5-8 A 8 - 1-0</t>
  </si>
  <si>
    <t>COPA DIAMANTADA 4 1/2" PARA PULIR CONCRETO</t>
  </si>
  <si>
    <t>CRUCETA PLASTICA PARA DILATACION DE ENCHAPE DE 3MM POR 200 UNIDADES - PAQUETE</t>
  </si>
  <si>
    <t>CRUCETAS 1 MM DILATACIÓN X 300UND - UND</t>
  </si>
  <si>
    <t>CUCHILLA PARA BISTURI CONVENCIONAL DE TIPO INDUSTRIAL - UND</t>
  </si>
  <si>
    <t>CUCHILLA PROFESIONAL PARA BISTURÍ DE DRYWALL, RETRÁCTIL 19MM   TIPO PIRAMIDE          - UND</t>
  </si>
  <si>
    <t>CURVA EMT CONDUIT DE 3/4” - UND</t>
  </si>
  <si>
    <t>DESAGUE SENCILLO SIN REBOSE</t>
  </si>
  <si>
    <t>DISCO CORTE METAL 4 1/2" X 0.045'' X 7/8'' PULGADA (115 X 1.2 X 22.2 MM) TIPO CD</t>
  </si>
  <si>
    <t>DISCO DIAMANTADO CONTINUO DE 4 1/2" - UND</t>
  </si>
  <si>
    <t>DISCO DIAMANTADO SEGMENTADO DE 4   1/2" ALTO RENDIMIENTO - UND</t>
  </si>
  <si>
    <t>DISCO FLAP DE 4 1/2" - UND</t>
  </si>
  <si>
    <t>DISCO PARA PULIR  METAL 4-1/2”X7/8” GRANO 80  - UND</t>
  </si>
  <si>
    <t>DIVISION DE ORINAL PARA BAÑO DE ADULTOS FIJA A MURO, EN ACERO INOXIDABLE CAL. 20, INCLUYE ACCESORIOS DE FIJACION Y ANCLAJES - M2</t>
  </si>
  <si>
    <t>DIVISIONES SANITARIAS A PISO PARA BAÑO DE ADULTOS ALTURA DE 1.60 ML, EN ACERO INOXIDABLE CAL. 20, INCLUYE PUERTA, PARALES, CANAL EXTERNO, TABIQUES, ACCESORIOS DE FIJACION BISAGRAS, ANCLAJES Y PASADOR EN LAS PUERTAS PARA EL CIERRE.  " - M2</t>
  </si>
  <si>
    <t>DOCOL-  CONJUNTO COMPLETO DE GRIFERIA Y ACCESORIOS PARA ORINAL DE PUSH ANTIVANDALICO  - UND</t>
  </si>
  <si>
    <t>DOCOL – LLAVE PUSH DE MESA (KIT BOTAO DE ACIONAMIENTO MESA) DO– 00135104/ GRIFERIA TIPO PUSH PARA LAVAMANOS - UND</t>
  </si>
  <si>
    <t>DOCOL - REGISTRO INTERNO REFERENCIA DO – O1992153// GRIFERIA TIPO PUSH PARA SANITARIO (VASO)</t>
  </si>
  <si>
    <t>DOCOL - RESORTE Y PLAQUETA DE AJUSTE REFERENCIA DO – OOO22900// GRIFERIA TIPO PUSH PARA SANITARIO (KIT RESORTE)</t>
  </si>
  <si>
    <t>EMULSION ASFALTICA ROMPIMIENTO RAPIDO  - GALON</t>
  </si>
  <si>
    <t>ESCUADRA DE REFUERZO 4" * 4 UNIDADES GALVANIZADA - UND</t>
  </si>
  <si>
    <t>ESMALTE SEMI MATE - GALON</t>
  </si>
  <si>
    <t>ESPATULA  DE 6" CON MANGO PLASTICO - UND</t>
  </si>
  <si>
    <t>ESPEJO 4MM - M2</t>
  </si>
  <si>
    <t>FLANCHE 1 1/2"  PULG PARA TANQUE</t>
  </si>
  <si>
    <t>FLANCHE 3/4"PULG PARA TANQUE</t>
  </si>
  <si>
    <t>FLANCHE DE 30 CM DE DESARROLLO, CON PESTAÑAS DE   3 CM Y LONGITUD DE 2 ML, CALIBRE 24  " - UND</t>
  </si>
  <si>
    <t>FLANCHE HEMBRA X MACHO ADAPTADOR TANQUE DE AGUA 1PULG</t>
  </si>
  <si>
    <t>FULMINANTES PARA PISTOLA DE FIJACIÓN COLOR AMARILLO CALIBRE 22 X 100 UND</t>
  </si>
  <si>
    <t>GRAPA METÁLICA DE UNA ALETA PARA TUBERÍA DE ½ PULGADA - UND</t>
  </si>
  <si>
    <t>GRAPA METÁLICA DE UNA ALETA PARA TUBERÍA DE ¾” DE PULGADA - UND</t>
  </si>
  <si>
    <t>GRATA DE MANO COBRIZA - UND</t>
  </si>
  <si>
    <t>GRIFERIA PUSH ORINAL DIAMETRO DE SALIDA Y ENTRADA DE 1/2", DE SOBREPONER - UND</t>
  </si>
  <si>
    <t>GUANTES DE CAUCHO NEGRO CALIBRE 35 - UND</t>
  </si>
  <si>
    <t>GUARDAESCOBA ZAPAN ANCHO 10 CM, E= 16 MM POR 2,4 ML - UND</t>
  </si>
  <si>
    <t>HOJA DE REPUESTO METALICA PARA CEPILLO DRYWALL DE 5 ½ PULGADA - UND</t>
  </si>
  <si>
    <t>HOJA UNIVERSAL PARA SIERRA CALADORA DE REFERENCIA  ORBITAL 500 W - 3200 RPM  DW300  - EMPAQUE POR DOS PIEZAS</t>
  </si>
  <si>
    <t>HOJAS DE SEGUETA BIMETÁLICA DE 24 DIENTES - UND</t>
  </si>
  <si>
    <t>HOMBRESOLO HOJALATERO DE 8 PULGADAS - UND</t>
  </si>
  <si>
    <t>IMPERMEABILIZANTE ASFÁLTICA PARA CUBIERTAS Y TERRAZAS DE CONCRETO. - GALON</t>
  </si>
  <si>
    <t>IMPRIMANTE PVA 1/4 GALÓN</t>
  </si>
  <si>
    <t>INTERRUPTOR DOBLE CONMUTABLE DE MURO PARA INCRUSTAR. - UND</t>
  </si>
  <si>
    <t>JUEGO DE 10 PCS BROCAS SD S PLUS Y 2 CINSELES D-45820  PARA ROTAMARTILLO - UND</t>
  </si>
  <si>
    <t>JUEGO DE LLAVES TORX POR 8 PIEZAS. - JUEGO</t>
  </si>
  <si>
    <t>JUEGO</t>
  </si>
  <si>
    <t>JUEGO POR 20 PIEZAS DE LLAVES HEXAGONALES BRISTOL MILIMÉTRICAS Y FRACCIONES DE PULGADA - JUEGO</t>
  </si>
  <si>
    <t xml:space="preserve">KIT BOMBILLO GU10 LUZ CALIDA 3000K ( INCLUYE SOCKET GU10) - UND
</t>
  </si>
  <si>
    <t>KIT COPA SIERRA DIAMANTADO DE 3" (INCLUYE MANDRIL Y ESPIGO)</t>
  </si>
  <si>
    <t>KIT SOPLETE C/TRES BOQUILLAS 25, 35 Y 50 MM PARA CILINDRO DE GAS PROPANO  - KIT</t>
  </si>
  <si>
    <t xml:space="preserve"> KIT</t>
  </si>
  <si>
    <t xml:space="preserve">KIT VALVULA ANTIVANDALICA  SANITARIO + TUBERIA PARA CONEXIÓN SUPERIOR.  - UND </t>
  </si>
  <si>
    <t>KIT VALVULA DUAL DESCARGA - UND</t>
  </si>
  <si>
    <t>LACA CATALIZADA PARA MADERA SEMIMATE TRANSPARENTE CON ANTIFOGUEO - GALON</t>
  </si>
  <si>
    <t>LÁMINA ALVEOLAR 11.80 M X 2.10 M - UND</t>
  </si>
  <si>
    <t>LÁMINA ALVEOLAR 5.90 M X 2.10 M - UND</t>
  </si>
  <si>
    <t>LAMINA DE DRYWALL DE 1/2" DIMENSIONES DE 1.22 ML X 2.44 ML PARA INTERIORES " - UND</t>
  </si>
  <si>
    <t>LAMINA DE DRYWALL RH ESPESOR 1/2"  X 2,44 ML X 1,22ML - UND</t>
  </si>
  <si>
    <t>LAMINA DE SUPERBOARD DE 8 MMX2.44 MLX1.22 ML - UND</t>
  </si>
  <si>
    <t>LAMPARA CAMPANA LED 100W 6500 K,  - UND</t>
  </si>
  <si>
    <t>LAMPARA CAMPANA LED DE 22W DE INCRUSTAR DE DIAMETRO EXTERIOR= 23 CM Y DIAMETRO INTERIOR= 19 CM DE 6500 K, COMPATIBLE CON SISTEMA DE DIMERIZACION LUTRON GRAFIK EYE, CON DRIVER - UND</t>
  </si>
  <si>
    <t>LÁMPARA HERMÉTICA LED DE SOBREPONER 15CM X120CM
DE  2X18W - UND</t>
  </si>
  <si>
    <t>LAMPARA MULTIVOLTAJE CAMPANA LED DE 13W DE INCRUSTAR DE DIAMETRO EXTERIOR= 15,5 CM Y DIAMETRO INTERIOR =12,5 CM DE LUZ CALIDA.  - UND</t>
  </si>
  <si>
    <t>LAMPARA MULTIVOLTAJE CAMPANA LED DE 13W DE INCRUSTAR DE DIAMETRO EXTERIOR= 17 CM Y DIAMETRO INTERIOR =14.5 CM DE LUZ CALIDA - UND</t>
  </si>
  <si>
    <t>LAMPARA PANEL LED DE 30 X 30 DE SOBREPONER DE 30 V O DE 24 V MULTIVOLTAJE 6500 K - UND</t>
  </si>
  <si>
    <t>LAMPARA PANEL LED DE 60 CM X 60 CM DE INCRUSTAR DE 40 W MULTIVOLTAJE 6500 K - UND</t>
  </si>
  <si>
    <t>LÁMPARA PANEL LED INCRUSTAR 30X120 48W BLANCA</t>
  </si>
  <si>
    <t>LAMPARAS PANEL LED REDONDAS DE INCRUSTAR DE 12 W, DIAMETRO INTERNO DE 15.5 CM Y EXTERNO DE 17 CM, 6500 K, MULTIVOLTAJE - UND</t>
  </si>
  <si>
    <t xml:space="preserve">LAMPARAS REDONDAS DE INCRUSTAR DE 18 W, DIAMETRO INTERNO DE 14.5CM DE 6500 K TIPO LED, MULTIVOLTAJE - UND 
</t>
  </si>
  <si>
    <t>LAMPARAS REDONDAS DE INCRUSTAR DE 18 W, DIAMETRO INTERNO DE 19 CM Y EXTERNO DE 23 CM DE 6500 K TIPO LED, MULTIVOLTAJE - UND</t>
  </si>
  <si>
    <t>LAVAMANOS EN PORCELANA PARA PERSONAS CON  DISCAPACIDAD, APTO PARA DESTINOS DE ALTO TRÁFICO E INSTITUCIONALES DEL SECTOR PÚBLICO.  " - UND</t>
  </si>
  <si>
    <t>LIMPIADOR PVC PAVCO 1/4 GALON</t>
  </si>
  <si>
    <t>LINTERNA LED RECARGABLE 50 LUMENES 19 LEDS  " - UND</t>
  </si>
  <si>
    <t>LLANA METALICA LISA O PLANA CON MANGO EN MADERA - UND</t>
  </si>
  <si>
    <t>LLAVE EXPANSIVA DE 10" - UND</t>
  </si>
  <si>
    <t>LLAVE JARDIN EXTENSION MANGUERA  - UND</t>
  </si>
  <si>
    <t>LLAVE PARA LAVAPLATOS CUELLO DE GANSO SENCILLA - UND</t>
  </si>
  <si>
    <t>LONA DE FIBRA  - UND</t>
  </si>
  <si>
    <t>LUBRICANTE DE SILICONA FRASCO DE 28 GR  PARA CANALES Y BAJANTES - UND</t>
  </si>
  <si>
    <t>MANGUERA PLANA COLOR AZUL DE 2 PULGX1M 87PSI</t>
  </si>
  <si>
    <t>MANGUERA SWAN 30 METROS PVC, RESINA Y NYLON (PARA RIEGO DE PLANTAS Y EL LAVADO DE SUPERFICIES.)</t>
  </si>
  <si>
    <t>MANTO ASFÁLTICO IMPERMEABILIZANTE ELASTOPLY MINERAL FV 3.5 - 3.5MM X 10M2 TERRACOTA - IMPERMEABILIZACIÓN Y REPARACIÓN DE HUMEDAD</t>
  </si>
  <si>
    <t>MANTO METAL CON FOIL AUTOADHESIVO ESPESOR 3.6MM ROLLO DE 9,1 ML X 1,1 ML  - ROLLO</t>
  </si>
  <si>
    <t>MAPEGROUT 430 BOLSA 25 KG</t>
  </si>
  <si>
    <t>BULTO</t>
  </si>
  <si>
    <t>MASILLA IMPERMEABILIZANTE ACRÍLICA BASE AGUA  - GALON</t>
  </si>
  <si>
    <t>MEZCLADORES PARA LAVAPLATOS DE 8" - UND</t>
  </si>
  <si>
    <t>MORTERO IMPERMEABILIZANTE 50 KILOS - BULTO</t>
  </si>
  <si>
    <t>OMEGA PARA DRYWALL CALIBRE 22 X 3 ML - UND</t>
  </si>
  <si>
    <t>ORINAL MEDIANO EN PORCELANA INCLUYE VÁLVULA ANTIVANDÁLICA  " - UND</t>
  </si>
  <si>
    <t>PANEL LED EMPOTRAR CIRCULAR 1800 LÚMENES 24W LUZ FRÍA</t>
  </si>
  <si>
    <t xml:space="preserve">PANEL LED REDONDO 18 W 8”.  LUZ BLANCA SOBRE PONER 6500 K - UND 
</t>
  </si>
  <si>
    <t>PELICULA  ESMERIL, SAMBLASTING O OPALIZADA POR ANCHO 1,5 ML - ML</t>
  </si>
  <si>
    <t xml:space="preserve">PELÍCULA DE SEGURIDAD TRANSPARENTE UV 99% 1.52 X 3 M </t>
  </si>
  <si>
    <t>PERFIL DE COMPENSACION EN ALUMINIO, ANCHO DE 3 CM, CON AUTOADHESIVO (PARA PISO SPC TIPO CLICK); CARA SUPERIOR ACANALADA EN DOS LINEAS  " - UND</t>
  </si>
  <si>
    <t>PERFIL DE TRANSICIÓN EN ALUMINIO CON FORMA DE T (PARA PISO SPC TIPO CLICK), ANCHO TOTAL DE LA ALETA  SUPERIOR DE 3 CM Y ALTURA DE LA ALETA ANCLADA DE 1 CM, LONGITUD DEL PERFIL 3 ML (INCLUYE ADHESIVO PARA ESTE TIPO DE PERFIL) - UND</t>
  </si>
  <si>
    <t>PERFIL U 4MM POR LONGITUD DE 2.10M POLICARBONATO - UND</t>
  </si>
  <si>
    <t>PERNO PARA PISTOLA DE FIJACIÓN DE ¼’’ X 3/4” CALIBRE 22 EN PRESENTACION DE 100 UNIDADES - PAQUETE</t>
  </si>
  <si>
    <t>PIEDRA PIZARRA VERDE LEVANTINA DE 40 CM X 40 CM E=0.06 ML - M2</t>
  </si>
  <si>
    <t>PIEZA DE MADERA CEDRO AMARGO DE 10 CM * 10 CM, CEPILLADA Y CANTEADA LONGITUD DE 3 ML - UND</t>
  </si>
  <si>
    <t>PIEZA DE MADERA CEDRO AMARGO TIPO LISTON DE  3 CM * 15 CM, CEPILLADA Y CANTEADA LONGITUD DE 3 ML - UND</t>
  </si>
  <si>
    <t>PIEZA DE MADERA DURMIENTE DE PINO, SECCION DE 4  CM X 4 CM LONGITUD 3 ML  - UND</t>
  </si>
  <si>
    <t xml:space="preserve">PIEZA DE MADERA TECA DE 2 CM X 8 CM, CEPILLADA Y CANTEADA LONGITUD DE 3 ML - ML 
</t>
  </si>
  <si>
    <t>PINTURA  VINILICA  O ACRILICA PARA EXTERIORES - GALON</t>
  </si>
  <si>
    <t>PINZA AMPERIMÉTRICA INDUSTRIAL - UND</t>
  </si>
  <si>
    <t>PISTOLA DE CALAFATEO PROFESIONAL METALICA TIPO INDUSTRIAL CUERPO CERRADO - UND</t>
  </si>
  <si>
    <t>POSTE CUADRADO 3" X 3" X 2,44 ML</t>
  </si>
  <si>
    <t>POSTE TUTOR 2" X 2" X 3 MTS</t>
  </si>
  <si>
    <t xml:space="preserve">POWER PACK SENSOR DE MOVIMIENTO - UND 
</t>
  </si>
  <si>
    <t xml:space="preserve">PROTECTOR ORGANIZADOR PARA CABLES (ESPIRALES) 3/8", 5/8", 1/4" / 1/2" COLOR NEGRO Y BLANCO - UND 
</t>
  </si>
  <si>
    <t>PUERTA MADERA EN TRIPLEX 4 MLM ENTAMBORADA, CON MARCO MACIZO EN MADERA DE ANCHO = 0.1M. CON SELLADOR Y LACA DE COLOR SEGÚN ELECCION, CHAPA TIPO POMO DE MADERA. (INCLUYE BISAGRAS Y JUEGO DE LLAVES) " - M2</t>
  </si>
  <si>
    <t>PUERTA METÁLICA PARA SUBES TAC IÓN EN CALBRE 18,
PINTURA ELECTROESTÁTICA NEGRA, MARCO Y CERRADURA CON DISEÑO DE REJILLA DESDE LA PARTE
SUPERIOR HASTA LA PARTE INFERIOR. CANTIDAD 1 DE 1.53*2.07 * (INCLUYE INSTALACIÓN)</t>
  </si>
  <si>
    <t>PUNTA CORTA CON COPA PH2*25MM - UND</t>
  </si>
  <si>
    <t>PUNTA LARGA PH2*50MM  - UND</t>
  </si>
  <si>
    <t>RACOR ORINAL FLUXOMETRO DE PALANCA O PISTON EN BRONCE 3/4´´ REFERENCIA AC-191150</t>
  </si>
  <si>
    <t>RACOR SANITARIO PARA FLUXOMETRO</t>
  </si>
  <si>
    <t xml:space="preserve"> </t>
  </si>
  <si>
    <t>RACOR SANITARIO PARA FLUXOMETRO DE PALANCA O PISTON EN BRONCE 1 1/2´´ REF  AC-191152</t>
  </si>
  <si>
    <t xml:space="preserve">REGISTRO DE BOLA  1"  METALICO (BRONCE) ROSCADO - UND
</t>
  </si>
  <si>
    <t xml:space="preserve">REGISTRO DE BOLA  1" PVC ROSCADO - UND
</t>
  </si>
  <si>
    <t>REGISTRO DE BOLA  1/2"  METALICO (BRONCE) ROSCADO - UND</t>
  </si>
  <si>
    <t xml:space="preserve">REGISTRO DE BOLA DE ¾” PCP - UND
</t>
  </si>
  <si>
    <t xml:space="preserve">REGISTRO DE BOLA DE 1” PCP - UND
</t>
  </si>
  <si>
    <t xml:space="preserve">REGISTRO DE BOLA DE 1½” PCP - UND
</t>
  </si>
  <si>
    <t>REGISTRO O VÁLVULA DE CORTINA ¾” - UND</t>
  </si>
  <si>
    <t>REGISTRO PVC MINI DE UNA SALIDA 1/2 - 1/2 - UND</t>
  </si>
  <si>
    <t>REGLETA ELECTRICA 12 BORMES PARA CABLE NO 10 - UND</t>
  </si>
  <si>
    <t xml:space="preserve">REJILLA DE VENTILACIÓN 20 CM X20 CM  - UND
</t>
  </si>
  <si>
    <t>REJILLA DE VENTILACIÓN PLÁSTICAS DE 30CM X 30CM - UND</t>
  </si>
  <si>
    <t>REJILLA METALICA CUPULA DE 5” CON SOSCO DE 3” - UND</t>
  </si>
  <si>
    <t>REMACHE POP 1/8" X1/2"  - UND</t>
  </si>
  <si>
    <t>REMACHE POP 5/32" X 3/4" - UND</t>
  </si>
  <si>
    <t xml:space="preserve">REMOVEDOR DE PINTURA </t>
  </si>
  <si>
    <t>REPARADOR IMPERMEABILIZANTE XYPEX PATCH AND PLUG 1.25KG</t>
  </si>
  <si>
    <t>REPUESTO CARTUCHO ANTIVANDALICO PARA VALVULA DE SANITARIO PUSH - UND</t>
  </si>
  <si>
    <t>REVESTIMIENTO CON BASE EN CEMENTO, MODIFICADO CON POLÍMEROS, DE UN SOLO COMPONENTE, PARA APLICACIONES DE BAJO ESPESOR. - BULTO X 25 KG</t>
  </si>
  <si>
    <t>RODAJA PARA CORTADORA DE BALDOSA 10 MM - UND</t>
  </si>
  <si>
    <t>RODILLO DE FELPA ACRILICA DE 9" - UND</t>
  </si>
  <si>
    <t xml:space="preserve">RODILLO EPOXICO DE 9" - UND
</t>
  </si>
  <si>
    <t>SELLADOR POLIURETANO EXPANDIDO X 500 CM³          - TUBO</t>
  </si>
  <si>
    <t xml:space="preserve">SENSOR DE MOVIMIENTO DE 800W - 120V PARA TECHO COMPATIBLE PARA LUZ LED - UND </t>
  </si>
  <si>
    <t>SERRUCHO PARA DRYWALL - UND</t>
  </si>
  <si>
    <t>SHAMPOO SUAVE PARA NIÑOS X 500 ML - UND</t>
  </si>
  <si>
    <t>SILICONA BLANCA EN TUBO 11 ONZAS - UND</t>
  </si>
  <si>
    <t>SOLDADURA ELECTRICA 6013 DE 3/32 - KG</t>
  </si>
  <si>
    <t>SOLDADURA PVC PAVCO 1/8 GALON</t>
  </si>
  <si>
    <t>SOLDADURA SW6013M DE 1/8  - KG</t>
  </si>
  <si>
    <t>SOPORTE CANAL PVC - TIPO RESIDENCIAL  - UND</t>
  </si>
  <si>
    <t>TABLA BURRA 0,3 CM DE ANCHO, CEPILLADA POR UNA CARA - UND</t>
  </si>
  <si>
    <t>TABLERO PARA BREAKER ENCHUFE 6 CIR BIFÁSICO SETX1</t>
  </si>
  <si>
    <t xml:space="preserve">TALADRO PERCUTOR INALAMBRICO 1/2" POTENCIA 14,4 V, VELOCIDAD DE 0 A 1800 RPM 3 VELOCIDADES, VELOCIDAD VARIABLE REVERSIBLE, USO INTENSIVO, BATERIA DE LITIO - UND
</t>
  </si>
  <si>
    <t>TAPA EXTERIOR PARA CANAL TIPO RESIDENCIAL  - UND</t>
  </si>
  <si>
    <t>TAPA INTERNA   PARA CANAL TIPO RESIDENCIAL - UND</t>
  </si>
  <si>
    <t>TAPALUZ LISO EN MADERA CEDRO CRUDO DE ANCHO 5 CM X ESPESOR DE 1 CM Y LONGITUD DE 3,2 ML  - UND</t>
  </si>
  <si>
    <t>TEE DE ALUMINIO BLANCO 1 PULGADA L= 3 MTS - UND</t>
  </si>
  <si>
    <t>TEE SANITARIA  1 1/2"  PVC</t>
  </si>
  <si>
    <t>TERMINA EMT DE 3/4" UND</t>
  </si>
  <si>
    <t>TERMINAL EMT DE ½” - UND</t>
  </si>
  <si>
    <t>TIJERA DE AVIACION RECTA PARA DRY WALL, HERRAMIENTA DE CORTE. - UND</t>
  </si>
  <si>
    <t>TOMAS ELÉCTRICAS NORMALES - UND</t>
  </si>
  <si>
    <t xml:space="preserve">TORNILLO 7 * 7/16” PUNTA BROCA PARA DRYWALL (100 UND) - PAQUETE
</t>
  </si>
  <si>
    <t>TORNILLO AUTOPERFORANTE PARA ACERO DE 1 1/2 CABEZA HEXAGONAL DE 5/16 Y ARANDELA EPDM TIPO SOMBRILLA DE 25 MM - UND</t>
  </si>
  <si>
    <t>TORNILLO CUBIERTA FIJADOR ALA DE 1/4" * 7/8" - UND</t>
  </si>
  <si>
    <t xml:space="preserve">TORNILLO GOLOSO  5/16"X 1 1/2" CABEZA HEXAGONAL  - UND
</t>
  </si>
  <si>
    <t>TORNILLO PARA ESTRUCTURA DE DRYWALL PUNTA AGUDA  - UND</t>
  </si>
  <si>
    <t>TORNILLO PARA SUPERBOARD PUNTA AGUDA CON AVELLANADOR DE 1" - UND</t>
  </si>
  <si>
    <t>TUBO BAJANTE CUADRADO PVC X3M - UND</t>
  </si>
  <si>
    <t>TUBO DE FLEX- SELLADOR ELASTOMÉRICO DE JUNTAS Y ADHESIVO MULTIUSO DE UN COMPONENTE A BASE DE POLIURETANO. 300 ML - UND</t>
  </si>
  <si>
    <t xml:space="preserve">TUBO EXTENSOR LAVAMANOS 25 CM </t>
  </si>
  <si>
    <t>TUBO LED 18W 1,20M - UND</t>
  </si>
  <si>
    <t>TUBO METALICO EMT DE 3/4” - UND</t>
  </si>
  <si>
    <t>TUBO METALICO EN ACERO 1 1/2" X 1 1/2" CALIBRE 18 X 6 ML - UND</t>
  </si>
  <si>
    <t>TUBO METALICO EN ACERO RECTANGULAR DE 5 CM X 2,5 CM CALIBRE 18 POR 6 ML - UND</t>
  </si>
  <si>
    <t>TUBO PVC PRESION DE 3" X 6ML PAVCO</t>
  </si>
  <si>
    <t>TUBO PVC PRESION DE 4" X 6ML PAVCO</t>
  </si>
  <si>
    <t>TUBO RECTANGULAR 76 X 38 X 2.0MM X 6M ESTRUCTURAL HR50 - UND</t>
  </si>
  <si>
    <t>UNION  BAJANTE EN PCV  TIPO RESIDENCIAL INDUSTRIAL Y COMERCIAL   - UND</t>
  </si>
  <si>
    <t>UNION CANAL A BAJANTE PVC TIPO RESIDENCIAL  - UND</t>
  </si>
  <si>
    <t>UNION DRESSER PARA PVC PRESION 3" DE DIAMETRO</t>
  </si>
  <si>
    <t>UNION DRESSER PVC/ ACERO DE 4" INCLUYE LUBRICANTE PARA EMPAQUES</t>
  </si>
  <si>
    <t>UNION EMT 1" - UND</t>
  </si>
  <si>
    <t>UNION O COPLA EMT DE ½” - UND</t>
  </si>
  <si>
    <t>UNION O COPLA EMT DE 3/4" - UND</t>
  </si>
  <si>
    <t>VALVULA DUAL SANITARIO CON DESCARGA LATERAL - UND</t>
  </si>
  <si>
    <t>VALVULA PARA SANITARIO PUSH EMPOITRADA 4,8 LTS UND</t>
  </si>
  <si>
    <t>VARETA 1" X 10 CM X 90 CM LARGO</t>
  </si>
  <si>
    <t>VARILLA COOPERWELD PARA POLO A TIERRA EN COBRE - UND</t>
  </si>
  <si>
    <t>VIDRIO TRANSPARENTE PULIDO DE ESPESOR 4 MM - M2</t>
  </si>
  <si>
    <t>VIGUETA PARA DRYWALL DE 4”X 2” CALIBRE 20, POR 2,44 ML - UND</t>
  </si>
  <si>
    <t>MINIMO ACOTADO POR DESVIACIÓN ESTANDAR</t>
  </si>
  <si>
    <t>VALOR APROBADO</t>
  </si>
  <si>
    <t>ANEXO . ESTUDIO DE MERCADO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</si>
  <si>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 xml:space="preserve">La entidad estableció un total de 392 ítems, de los cuales 129 hacen parte del catálogo del acuerdo marco y 263 no están incluidos en dicho catálogo. Por lo cual, la Secretaria General de la Alcaldía Mayor de Bogotá D.C.  realizó las siguientes actividades:
1. Un Sondeo de Mercado liderado por la entidad, para los ítems que no están incluidos en el catálogo del Acuerdo marco de precios
 La entidad realizó el estudio del mercado de los 263 ítems que no están incluidos en el catálogo de precios del Acuerdo Marco de precios, a través las siguientes actividades:
 1. Se solicitó cotización vía correo electrónico a las siguientes empresas: Ferretería Rodríguez Aponte - Ferre surtidores, Ferretería Contravalor, Ferretería Eléctricos Unidos, Ferretería Mafer, Ferretería FF Soluciones e Industrial 180, Inversiones Rodríguez Rincón, Ferretería Osorio SAS.
 2. Se tomaron precios de referencia para la contratación 2022 de la Orden de compra 90822 suscrita entre la Secretaria General de la Alcaldía Mayor de Bogotá y la ferretería UNIÓN TEMPORAL SOLUCIÓN FERRETERA PARA COLOMBIA indexada a 2023.
En el ejercicio de análisis de cada una de las cotizaciones, recibidas, al realizar el cálculo para el valor unitario de los ítems se estableció en las formulas estadísticas los valores correspondientes a: a) El valor promedio; b) Máximo valor, c) Promedio eliminando la más alta y d) Media geométrica, el valor más favorable para la entidad fue el arrojado por el indicador de “Media Geométrica”, según el sondeo realizado. 
2. Evento de solicitud de información RFI número Evento 145662 en el marco del AMP CCE-255-AMP-2021 creado el 07 de marzo de 2023.
La entidad realizó el evento de solicitud de información con el fin de obtener los precios para los 263 ítems que no se encuentran en el catálogo y que se incorporarán al proceso.
En este orden de ideas, se procedió de conformidad con lo establecido en GUÍA PARA COMPRAR EN LA TIENDA VIRTUAL DEL ESTADO COLOMBIANO (TVEC) A TRAVÉS DEL ACUERDO MARCO DE PRECIOS PARA LA COMPRAVENTA Y/O SUMINISTRO DE MATERIALES DE CONSTRUCCIÓN Y FERRETERÍA CCE-255-AMP-2021. – Actualizada a noviembre 2022, Numeral 1.7.3 ítems adicionales al catálogo de referencia, el cual establece:  
“(…) Como fue indicado en el numeral 1.7.1 de este documento, el catálogo contiene los ítems de mayor relevancia que obedecen a materiales de construcción y/o ferretería, no obstante, las entidades estatales podrán establecer ítems adicionales a este catálogo de referencia, sin que implique una situación de apartarse del acuerdo marco bajo el supuesto que los ítems que se requieren no se encuentran en el mencionado catálogo. 
Por tal motivo, se dará cumplimiento a lo establecido en el contrato y lo indicado en el numeral 1.7.3 de este documento sobre el particular. 
La Entidad Compradora para el establecimiento del precio de referencia de los ítems
adicionales que no se encuentren en el catálogo de referencia, podrá tener en consideración los Proveedores que se encuentren adjudicados en la región en particular, a través de un RFI (request for information) o solicitud de información, con la finalidad de tener como referente los precios de los Proveedores vinculados al acuerdo marco de precios. Esta solicitud de información deberá ser realizada a través de la plataforma Coupa a los Proveedores.” 
Es así como el 13 de marzo de 2023, se realizó el cierre del evento de Solicitud de información No.145662 de elementos de ferretería y se procedió a realizar el análisis para el estudio de mercado de los elementos no incluidos en el catálogo de precios. Se recibió información de seis (6) proveedores del Acuerdo Marco, los cuales son: DISERRA, NELSON ORLANDO ESPITIA, SOLUCIONES INTEGRALES UNION, FF SOLUCIONES, INVESAKK SAS, Y UT SOLUCION FERRETERA.
En el ejercicio de análisis de la información recibida, se estableció en las formulas estadísticas los valores correspondientes a: a) El valor promedio; b) Máximo valor, c) Promedio eliminando la más alta y d) Media geométrica, es importante mencionar que en este ejercicio se estableció que la sumatoria de los promedios acotados da como resultado un valor inferior a la media geométrica, en ese sentido se establece que el valor mas favorable para la Entidad es el MENOR ENTRE EL PROMEDIO Y EL PROMEDIO ACOTADO.
</t>
  </si>
  <si>
    <t>Elaborado por:</t>
  </si>
  <si>
    <t>Revisado por:</t>
  </si>
  <si>
    <t>LILIANA A.  APARICIO</t>
  </si>
  <si>
    <t>MARCELA MANRIQUE CASTRO</t>
  </si>
  <si>
    <t>CONTRATISTA DIRECCION ADMINISTRATIVA FINANCIERA</t>
  </si>
  <si>
    <t>DIRECTOR ADMINISTRATIVO FINANCIERO</t>
  </si>
  <si>
    <t>FECHA:</t>
  </si>
  <si>
    <t>Aprobado por:</t>
  </si>
  <si>
    <t>JORGE TULIO CUBILLOS ALZATE</t>
  </si>
  <si>
    <t>PROFESIONAL SUBDIRECCIÓN FINANCIERA</t>
  </si>
  <si>
    <t>SUBDIRECTOR FINANCIERO (e)</t>
  </si>
  <si>
    <t>VARO PRECIO TECHO DE REFERENCIA PARA ITEMS NO CONTENIDOS EN EL AMP</t>
  </si>
  <si>
    <t xml:space="preserve">BALA DE PISO PARA INTEMPERIE DE 7W LED MODELO 6400K /3000K 85-265V - UND 
</t>
  </si>
  <si>
    <t xml:space="preserve">BUJE DE  2" X 1 1/2" SANITARIO PVC          - UND
</t>
  </si>
  <si>
    <t xml:space="preserve">BUJE DE  4" X 2" SANITARIO PVC      - UND
</t>
  </si>
  <si>
    <t xml:space="preserve">BUJE DE  4" X 3" SANITARIO PVC           - UND
</t>
  </si>
  <si>
    <t xml:space="preserve">BUJE DE 1 1/2" A 1" PVC PRESION - UND
</t>
  </si>
  <si>
    <t xml:space="preserve">BUJE DE 2" A 1 1/2 " PVC PRESION - UND
</t>
  </si>
  <si>
    <t xml:space="preserve">BUJE DE 2" A 1/2" PVC PRESION - UND
</t>
  </si>
  <si>
    <t xml:space="preserve">BUJE DE 2" A 3/4" PVC PRESION - UND
</t>
  </si>
  <si>
    <t xml:space="preserve">BUJE DE 3" A 1 ½  " PVC PRESION - UND
</t>
  </si>
  <si>
    <t xml:space="preserve">BUJE DE 3" A 2" PVC SANITARIO - UND
</t>
  </si>
  <si>
    <t xml:space="preserve">BUJE DE 3/4" A 1/2” PVC PRESION - UND
</t>
  </si>
  <si>
    <t xml:space="preserve">CAJA DE 30 CM X 30 CM METALICA PROFUNDIDAD 15 CM CON TAPA Y CHAPA - UND 
</t>
  </si>
  <si>
    <t xml:space="preserve">CHAZO CONCRETO EXPANSIVO 1/2X6 - UND
</t>
  </si>
  <si>
    <t xml:space="preserve">CHEQUE METALICO DE 1" - UND
</t>
  </si>
  <si>
    <t xml:space="preserve">GRAPA METÁLICA DE UNA ALETA PARA TUBERÍA DE ½ PULGADA - UND
</t>
  </si>
  <si>
    <t xml:space="preserve">HOJAS DE SEGUETA BIMETÁLICA DE 24 DIENTES - UND
</t>
  </si>
  <si>
    <t xml:space="preserve">PANEL LED REDONDO 18 W 8”.  LUZ BLANCA SOBRE PONER 6500 K - UND 
</t>
  </si>
  <si>
    <t>PELÍCULA DE SEGURIDAD TRANSPARENTE UV 99% 1.52 X 3 M</t>
  </si>
  <si>
    <t>VALOR UNITARIO  IVA INCLUIDO</t>
  </si>
  <si>
    <t>SEDES PUNTO DE ENTREGA</t>
  </si>
  <si>
    <t xml:space="preserve">
1) Manzana Liévano -  Carrera 8 No. 10-65
2)  Archivo de Bogotá -  Calle 6 B No. 5-75
3)  Imprenta Distrital  - Calle 11 sur No. 0-60 Este
4)  Parqueadero calle 55 -  Cra 23 No. 55-60
5)  Supercade Suba Avenida  - Calle 145 No. 103B - 90
6)  Supercade Bosa Avenida  - Calle 57 R Sur No. 72 D -12
7)  Supercade 20 de Julio -  Carrera 5 A No. 30 D-20 Sur
8)  Supercade Américas  - Avenida  - Carrera 86 No. 43 - 55 Sur
9)  Supercade Engativá - Ventanillas atención a las Victimas  - Tv. 113b No. 66-54
10)  Supercade Manitas  - Kr 18L No. 70G Sur
11)  Supercade CAD  - Carrera 30 25 90
12)  Supercade Calle 13  - Avenida Calle 13 No. 37 - 35
13)  Supercade Social   - Diagonal 23 No.69A - 55
14)  Cade La Gaitana  - Transversal 126 No. 133 - 32
15)  Centro Local de Atención a las Victimas-Suba  - Transversal 126 # 133 - 32 Barrio La Gaitana
16) Cade La Victoria  - Diagonal 37 Sur No. 2 - 00 Este
17)  Cade Servitá  - Calle 165 No. 7 - 52
18)  Cade Patio Bonito -  Carrera 87 No. 5B - 21
19)  Centro Local de Atención a las Victimas Patio Bonito - Carrera 87 # 5B - 21
20)  Centro Local de Atención a las Victimas-Chapinero  - Calle 63 # 15 - 58
21)  Centro Local de Atención a las Victimas-Bosa -  Calle 69A Sur # 92 - 47
22)  Centro Local de Atención a las Victimas-Rafael Uribe Uribe -  Calle 22 Sur # 14A - 99
23)  Centro de memoria, paz y reconciliación - CMPR  - Carrera 19B # 24-86
24)  Alta Consejería para los derechos de las víctimas, la paz y la reconciliación-Sede Alterna edificio Tequendama Edificio residencias Tequendama piso 27
25)  Cade Los luceros -  Carrera 17F No. 69 - 50 Sur Piso 2
26)  Centro Local de Atención a las Victimas-Ciudad Bolívar -  Carrera 17F # 69A – 32 Sur
27) Cade Candelaria  - Calle 60 A Sur No. 20 - 80
28) Cade Yomasa  - Calle 78 Sur No. 14 - 55
29) Cade Santa Helenita -  Carrera 84 Bis No. 71B - 53
30)  Cade Muzú  - Carrera 51F No. 43 - 50 Sur
31)  Cade Plaza de las Américas - Carrera 71D No. 6 - 94 Sur C.C Plaza de las Américas Local 1132 - 1134
32) Cade Kennedy  - Calle 36 Bis Sur No. 78k - 40
33) Cade Toberín  - Carrera 21 No 169 - 62 Centro Comercial Sttugart Local 118
34) Cade Santa Lucía  - Avenida Caracas No. 41B - 30 Sur
35)  Cade Fontibón  - Diagonal 16 No. 104 - 51 Centro Comercial Viva Fontibón
36)  Cade Tunal  - Carrera 24C No 48 - 94 Sur Centro Comercial Ciudad Tunal Entrada 1 y 2 Locales: 58, 59 y 60
</t>
  </si>
  <si>
    <t>COSTO</t>
  </si>
  <si>
    <t>CON IVA</t>
  </si>
  <si>
    <t>MTS</t>
  </si>
  <si>
    <t>NO DISPONIBLE</t>
  </si>
  <si>
    <t>descripcion</t>
  </si>
  <si>
    <t>precio</t>
  </si>
  <si>
    <t xml:space="preserve"> ACIDO MURIATIO - GALON</t>
  </si>
  <si>
    <t xml:space="preserve"> ADHESIVO LATEX PARA MEJORAR LA ADHERENCIA DE MORTEROS. - GALON (4 KG)</t>
  </si>
  <si>
    <t xml:space="preserve"> ADHESIVO PARA PORCELANATO X 25 KG - UND</t>
  </si>
  <si>
    <t xml:space="preserve"> ADITIVO LIQUIDO- ACELERANTE DE FRAGUADO PARA MORTEROS DE PEGA</t>
  </si>
  <si>
    <t xml:space="preserve"> AEROSOL ANTICORROSIVO PLATA METALIZADO 335 ML - UND</t>
  </si>
  <si>
    <t xml:space="preserve"> ALICATE DIELÉCTRICO 8” - UND</t>
  </si>
  <si>
    <t xml:space="preserve"> AMARRE PLÁSTICO DE 20 CM POR 100 UNIDADES - PAQUETE</t>
  </si>
  <si>
    <t xml:space="preserve"> ANCLAJE MASILLA ADHESIVA DE MONTAJE UNIVERSAL</t>
  </si>
  <si>
    <t xml:space="preserve"> ANGULO EN ALUMINIO CALIBLE DE 1/8 ALETAS DE 1 1/2 CADA UNA Y LONGITUD DE 2 ML - UND</t>
  </si>
  <si>
    <t xml:space="preserve"> ANGULO PARA DRYWALL DE 2.5 X 2.5 CALIBRE 20 POR 2</t>
  </si>
  <si>
    <t xml:space="preserve"> BALA DE PISO PARA INTEMPERIE DE 7W LED MODELO 6400K /3000K 85-265V - UND </t>
  </si>
  <si>
    <t xml:space="preserve"> BANDA AUTOADHESIVA BITUMINOSA E IMPERMEABLE. ANCHO 15 CM X 10 MT. - UND</t>
  </si>
  <si>
    <t xml:space="preserve"> BARRA ACERO INOXIDABLE RECTA DISCAPACITADOS - UND</t>
  </si>
  <si>
    <t xml:space="preserve"> BARRA CUADRADA 6M X 1/2-PULG</t>
  </si>
  <si>
    <t xml:space="preserve"> BARRA DE SEGURIDAD ABATIBLE EN ACERO INOXIDABLE - UND</t>
  </si>
  <si>
    <t xml:space="preserve"> BARRA SEGURIDAD BAÑO PISO PARED - UND</t>
  </si>
  <si>
    <t xml:space="preserve"> BISTURI PROFESIONAL INDUSTRIAL - UND</t>
  </si>
  <si>
    <t xml:space="preserve"> BOQUILLA PARA ENCHAPE - KG</t>
  </si>
  <si>
    <t xml:space="preserve"> BRAZOS SOPORTE LAVAMANOS FREE MAMP C - UND</t>
  </si>
  <si>
    <t xml:space="preserve"> BROCA DE TUNSGTENO MULTIPROPOSITO DE 1/2 - UND</t>
  </si>
  <si>
    <t xml:space="preserve"> BROCA DE TUNSGTENO MULTIPROPOSITO DE 1/4 - UND</t>
  </si>
  <si>
    <t xml:space="preserve"> BROCA DE TUNSGTENO MULTIPROPOSITO DE 3/16 - UND</t>
  </si>
  <si>
    <t xml:space="preserve"> BROCA DE TUNSGTENO MULTIPROPOSITO DE 3/8 - UND</t>
  </si>
  <si>
    <t xml:space="preserve"> BROCA DE TUNSGTENO MULTIPROPOSITO DE 5/16 - UND</t>
  </si>
  <si>
    <t xml:space="preserve"> BROCA HSS DE 1/4 - UND</t>
  </si>
  <si>
    <t xml:space="preserve"> BROCA HSS DE 3/16 - UND</t>
  </si>
  <si>
    <t xml:space="preserve"> BROCA PARA METAL DE 3/16 (ACERO RAPIDO) - UND</t>
  </si>
  <si>
    <t xml:space="preserve"> BROCA PARA METAL HSS- 3/32 - UND</t>
  </si>
  <si>
    <t xml:space="preserve"> BROCA PARA ROTOMARTILLO D-45820 3/8 X 12 ¼ PULGADA - UND</t>
  </si>
  <si>
    <t xml:space="preserve"> BROCA SDS PLUS 1/2 X 10 X 12 </t>
  </si>
  <si>
    <t xml:space="preserve"> BROCA SDS PLUS ROTOMARTILLO 1/4 X4X6 PULGADAS</t>
  </si>
  <si>
    <t xml:space="preserve"> BROCA TUNGSTENO PARA ROTOMARTILLO SDS 5/16 - UND</t>
  </si>
  <si>
    <t xml:space="preserve"> BUJE DE 4 X 2 SANITARIO PVC - UND</t>
  </si>
  <si>
    <t xml:space="preserve"> BUJE DE 4 X 3 SANITARIO PVC - UND</t>
  </si>
  <si>
    <t xml:space="preserve"> BUJE DE 1 1/2 A 1 PVC PRESION - UND</t>
  </si>
  <si>
    <t xml:space="preserve"> BUJE DE 2 A 1 1/2 PVC PRESION - UND</t>
  </si>
  <si>
    <t xml:space="preserve"> BUJE DE 2 A 1/2 PVC PRESION - UND</t>
  </si>
  <si>
    <t xml:space="preserve"> BUJE DE 2 A 3/4 PVC PRESION - UND</t>
  </si>
  <si>
    <t xml:space="preserve"> BUJE DE 3 A 2 PVC SANITARIO - UND</t>
  </si>
  <si>
    <t xml:space="preserve"> BUJE DE 3/4 A 1/2” PVC PRESION - UND</t>
  </si>
  <si>
    <t xml:space="preserve"> BUJE SOLDADO DE PRESIÓN 4 X 3 PAVCO</t>
  </si>
  <si>
    <t xml:space="preserve"> CABLE 3X12 THHN/THW N-2 AW G TRENZADO SIETE HILOS - LIBRE DE HALOGENO - ML</t>
  </si>
  <si>
    <t xml:space="preserve"> CABLE 7 HILOS THHN/THWN-2 AWG NO 10*100 ML - LIBRE DE HALOGENO ROLLO - UND</t>
  </si>
  <si>
    <t xml:space="preserve"> CABLE 7 HILOS THHN/THWN-2 AWG NO. 12 - LIBRE DE HALOGENO - ML</t>
  </si>
  <si>
    <t xml:space="preserve"> CABLE THHN/THWN-2 AWG ENCAUCHETADO 3X12 - LIBRE DE HALOGENO - ML</t>
  </si>
  <si>
    <t xml:space="preserve"> CAJA 2400 CAL 20 GALVANIZADA - UND</t>
  </si>
  <si>
    <t xml:space="preserve"> CAJA DE 30 CM X 30 CM METALICA PROFUNDIDAD 15 CM CON TAPA Y CHAPA - UND </t>
  </si>
  <si>
    <t xml:space="preserve"> CAJA PARA CAMARA DE INSPECCION PUESTA A TIERRA 30 X 30 CON TAPA</t>
  </si>
  <si>
    <t xml:space="preserve"> CANAL PVC BLANCA TIPO RESIDENCIAL</t>
  </si>
  <si>
    <t xml:space="preserve"> CANALETA PLASTICA MEDIA CAÑA DE 70 MM X 17 MM X 2 ML - UND</t>
  </si>
  <si>
    <t xml:space="preserve"> CANTO RODADO COLOR CLARO DE 2 DE DIAMETRO APROXIMADO X 25 KILOS</t>
  </si>
  <si>
    <t xml:space="preserve"> CARTUCHO COMPLETO PARA VALVULA DE 1 1/4 MARCA DOCOL</t>
  </si>
  <si>
    <t xml:space="preserve"> CEMENTO MARINO PLASTICO - GALON</t>
  </si>
  <si>
    <t xml:space="preserve"> CEPILLO PARA DRYWALL DE 5 1/2 - UND</t>
  </si>
  <si>
    <t xml:space="preserve"> CERÁMICA PARA PISO 33.8X33.8MM PARA TRÁFICO COMERCIAL GENERAL - M2</t>
  </si>
  <si>
    <t xml:space="preserve"> CERAMICA BLANCA 20 CM X 20 CM - M2</t>
  </si>
  <si>
    <t xml:space="preserve"> CHAZO COLPASIBLE NYLON BLOQUE HUECO 5/16 X 2 X 100 UND - UND</t>
  </si>
  <si>
    <t xml:space="preserve"> CHAZO CONCRETO EXPANSIVO 1/2X3 2UN</t>
  </si>
  <si>
    <t xml:space="preserve"> CHAZO CONCRETO EXPANSIVO 1/2X6 - UND</t>
  </si>
  <si>
    <t xml:space="preserve"> CHAZO CONCRETO EXPANSIVO 5/16X2-1/2 - UND</t>
  </si>
  <si>
    <t xml:space="preserve"> CHAZO ESTRIADO 5/16 PG CON TORNILLO 10 X 1 1/2PG X 5 UND - UND</t>
  </si>
  <si>
    <t xml:space="preserve"> CHAZO SUPRA COLAPSIBLE 1/4 CON TORNILLO - UND</t>
  </si>
  <si>
    <t xml:space="preserve"> CHAZOS PUNTILLA DE 1/4”X2 - UND</t>
  </si>
  <si>
    <t xml:space="preserve"> CHEQUE METALICO DE 1 - UND</t>
  </si>
  <si>
    <t xml:space="preserve"> CILINDRO DE GAS PROPANO DE 15 LIBRAS - UND</t>
  </si>
  <si>
    <t xml:space="preserve"> CINTA ANTIDESLIZANTE NEGRA ANCHO 51 MM POR LONGITUD DE 18</t>
  </si>
  <si>
    <t xml:space="preserve"> CINTA DOBLE FAZ DE ESPUMA DE POLIETILENO PARA INTERIORES 18MM X 20ML - ROLLO</t>
  </si>
  <si>
    <t xml:space="preserve"> CINTA PEGANTE TRANSPARENTE DE 2 - UND</t>
  </si>
  <si>
    <t xml:space="preserve"> CODO 45 GRADOS PRESION DE 3 PAVCO (SEMICODO)</t>
  </si>
  <si>
    <t xml:space="preserve"> CODO 45 GRADOS PRESION DE 4 PAVCO (SEMICODO)</t>
  </si>
  <si>
    <t xml:space="preserve"> CODO BAJANTE 90º CANAL EN PVC - UND</t>
  </si>
  <si>
    <t xml:space="preserve"> CODO PRESION PVC DE 3 PAVCO</t>
  </si>
  <si>
    <t xml:space="preserve"> CODO PRESION PVC DE 4 PAVCO</t>
  </si>
  <si>
    <t xml:space="preserve"> COLLAR O GALAPAGO PARA PVC DE 4 Y SALIDA DE 1</t>
  </si>
  <si>
    <t xml:space="preserve"> CONECTOR PARA PUESTA A TIERRA 5-8 A 8 - 1-0</t>
  </si>
  <si>
    <t xml:space="preserve"> COPA DIAMANTADA 4 1/2 PARA PULIR CONCRETO</t>
  </si>
  <si>
    <t xml:space="preserve"> CRUCETA PLASTICA PARA DILATACION DE ENCHAPE DE 3MM POR 200 UNIDADES - PAQUETE</t>
  </si>
  <si>
    <t xml:space="preserve"> CRUCETAS 1 MM DILATACIÓN X 300UND - UND</t>
  </si>
  <si>
    <t xml:space="preserve"> CUCHILLA PARA BISTURI CONVENCIONAL DE TIPO INDUSTRIAL - UND</t>
  </si>
  <si>
    <t xml:space="preserve"> CUCHILLA PROFESIONAL PARA BISTURÍ DE DRYWALL</t>
  </si>
  <si>
    <t xml:space="preserve"> CURVA EMT CONDUIT DE 3/4” - UND</t>
  </si>
  <si>
    <t xml:space="preserve"> DESAGUE SENCILLO SIN REBOSE</t>
  </si>
  <si>
    <t xml:space="preserve"> DISCO CORTE METAL 4 1/2 X 0.045 X 7/8 PULGADA (115 X 1.2 X 22.2 MM) TIPO CD</t>
  </si>
  <si>
    <t xml:space="preserve"> DISCO DIAMANTADO CONTINUO DE 4 1/2 - UND</t>
  </si>
  <si>
    <t xml:space="preserve"> DISCO DIAMANTADO SEGMENTADO DE 4 1/2 ALTO RENDIMIENTO - UND</t>
  </si>
  <si>
    <t xml:space="preserve"> DISCO FLAP DE 4 1/2 - UND</t>
  </si>
  <si>
    <t xml:space="preserve"> DISCO PARA PULIR METAL 4-1/2”X7/8” GRANO 80 - UND</t>
  </si>
  <si>
    <t xml:space="preserve"> DIVISION DE ORINAL PARA BAÑO DE ADULTOS FIJA A MURO</t>
  </si>
  <si>
    <t xml:space="preserve"> DIVISIONES SANITARIAS A PISO PARA BAÑO DE ADULTOS ALTURA DE 1.60 ML</t>
  </si>
  <si>
    <t xml:space="preserve"> DOCOL – LLAVE PUSH DE MESA (KIT BOTAO DE ACIONAMIENTO MESA) DO– 00135104/ GRIFERIA TIPO PUSH PARA LAVAMANOS - UND</t>
  </si>
  <si>
    <t xml:space="preserve"> DOCOL - REGISTRO INTERNO REFERENCIA DO – O1992153// GRIFERIA TIPO PUSH PARA SANITARIO (VASO)</t>
  </si>
  <si>
    <t xml:space="preserve"> DOCOL - RESORTE Y PLAQUETA DE AJUSTE REFERENCIA DO – OOO22900// GRIFERIA TIPO PUSH PARA SANITARIO (KIT RESORTE)</t>
  </si>
  <si>
    <t xml:space="preserve"> EMULSION ASFALTICA ROMPIMIENTO RAPIDO - GALON</t>
  </si>
  <si>
    <t xml:space="preserve"> ESCUADRA DE REFUERZO 4 * 4 UNIDADES GALVANIZADA - UND</t>
  </si>
  <si>
    <t xml:space="preserve"> ESMALTE SEMI MATE - GALON</t>
  </si>
  <si>
    <t xml:space="preserve"> ESPATULA DE 6 CON MANGO PLASTICO - UND</t>
  </si>
  <si>
    <t xml:space="preserve"> ESPEJO 4MM - M2</t>
  </si>
  <si>
    <t xml:space="preserve"> FLANCHE 1 1/2 PULG PARA TANQUE</t>
  </si>
  <si>
    <t xml:space="preserve"> FLANCHE 3/4PULG PARA TANQUE</t>
  </si>
  <si>
    <t xml:space="preserve"> FLANCHE HEMBRA X MACHO ADAPTADOR TANQUE DE AGUA 1PULG</t>
  </si>
  <si>
    <t xml:space="preserve"> GRAPA METÁLICA DE UNA ALETA PARA TUBERÍA DE ½ PULGADA - UND</t>
  </si>
  <si>
    <t xml:space="preserve"> GRAPA METÁLICA DE UNA ALETA PARA TUBERÍA DE ¾” DE PULGADA - UND</t>
  </si>
  <si>
    <t xml:space="preserve"> GRATA DE MANO COBRIZA - UND</t>
  </si>
  <si>
    <t xml:space="preserve"> GRIFERIA PUSH ORINAL DIAMETRO DE SALIDA Y ENTRADA DE 1/2</t>
  </si>
  <si>
    <t xml:space="preserve"> GUANTES DE CAUCHO NEGRO CALIBRE 35 - UND</t>
  </si>
  <si>
    <t xml:space="preserve"> HOJA DE REPUESTO METALICA PARA CEPILLO DRYWALL DE 5 ½ PULGADA - UND</t>
  </si>
  <si>
    <t xml:space="preserve"> HOJA UNIVERSAL PARA SIERRA CALADORA DE REFERENCIA ORBITAL 500 W - 3200 RPM DW300 - EMPAQUE POR DOS PIEZAS</t>
  </si>
  <si>
    <t xml:space="preserve"> HOJAS DE SEGUETA BIMETÁLICA DE 24 DIENTES - UND</t>
  </si>
  <si>
    <t xml:space="preserve"> HOMBRESOLO HOJALATERO DE 8 PULGADAS - UND</t>
  </si>
  <si>
    <t xml:space="preserve"> IMPERMEABILIZANTE ASFÁLTICA PARA CUBIERTAS Y TERRAZAS DE CONCRETO. - GALON</t>
  </si>
  <si>
    <t xml:space="preserve"> IMPRIMANTE PVA 1/4 GALÓN</t>
  </si>
  <si>
    <t xml:space="preserve"> INTERRUPTOR DOBLE CONMUTABLE DE MURO PARA INCRUSTAR. - UND</t>
  </si>
  <si>
    <t xml:space="preserve"> JUEGO DE 10 PCS BROCAS SD S PLUS Y 2 CINSELES D-45820 PARA ROTAMARTILLO - UND</t>
  </si>
  <si>
    <t xml:space="preserve"> JUEGO DE LLAVES TORX POR 8 PIEZAS. - JUEGO</t>
  </si>
  <si>
    <t xml:space="preserve"> JUEGO POR 20 PIEZAS DE LLAVES HEXAGONALES BRISTOL MILIMÉTRICAS Y FRACCIONES DE PULGADA - JUEGO</t>
  </si>
  <si>
    <t xml:space="preserve"> KIT BOMBILLO GU10 LUZ CALIDA 3000K ( INCLUYE SOCKET GU10) - UND</t>
  </si>
  <si>
    <t xml:space="preserve"> KIT COPA SIERRA DIAMANTADO DE 3 (INCLUYE MANDRIL Y ESPIGO)</t>
  </si>
  <si>
    <t xml:space="preserve"> KIT VALVULA ANTIVANDALICA SANITARIO + TUBERIA PARA CONEXIÓN SUPERIOR. - UND </t>
  </si>
  <si>
    <t xml:space="preserve"> KIT VALVULA DUAL DESCARGA - UND</t>
  </si>
  <si>
    <t xml:space="preserve"> LACA CATALIZADA PARA MADERA SEMIMATE TRANSPARENTE CON ANTIFOGUEO - GALON</t>
  </si>
  <si>
    <t xml:space="preserve"> LÁMINA ALVEOLAR 11.80 M X 2.10 M - UND</t>
  </si>
  <si>
    <t xml:space="preserve"> LÁMINA ALVEOLAR 5.90 M X 2.10 M - UND</t>
  </si>
  <si>
    <t xml:space="preserve"> LAMINA DE DRYWALL DE 1/2 DIMENSIONES DE 1.22 ML X 2.44 ML PARA INTERIORES - UND</t>
  </si>
  <si>
    <t xml:space="preserve"> LAMINA DE DRYWALL RH ESPESOR 1/2 X 2</t>
  </si>
  <si>
    <t xml:space="preserve"> LAMINA DE SUPERBOARD DE 8 MMX2.44 MLX1.22 ML - UND</t>
  </si>
  <si>
    <t xml:space="preserve"> LAMPARA CAMPANA LED 100W 6500 K</t>
  </si>
  <si>
    <t xml:space="preserve"> LAMPARA MULTIVOLTAJE CAMPANA LED DE 13W DE INCRUSTAR DE DIAMETRO EXTERIOR= 15</t>
  </si>
  <si>
    <t xml:space="preserve"> LAMPARA MULTIVOLTAJE CAMPANA LED DE 13W DE INCRUSTAR DE DIAMETRO EXTERIOR= 17 CM Y DIAMETRO INTERIOR =14.5 CM DE LUZ CALIDA - UND</t>
  </si>
  <si>
    <t xml:space="preserve"> LAMPARA PANEL LED DE 30 X 30 DE SOBREPONER DE 30 V O DE 24 V MULTIVOLTAJE 6500 K - UND</t>
  </si>
  <si>
    <t xml:space="preserve"> LAMPARA PANEL LED DE 60 CM X 60 CM DE INCRUSTAR DE 40 W MULTIVOLTAJE 6500 K - UND</t>
  </si>
  <si>
    <t xml:space="preserve"> LAMPARAS REDONDAS DE INCRUSTAR DE 18 W</t>
  </si>
  <si>
    <t xml:space="preserve"> LAVAMANOS EN PORCELANA PARA PERSONAS CON DISCAPACIDAD</t>
  </si>
  <si>
    <t xml:space="preserve"> LIMPIADOR PVC PAVCO 1/4 GALON</t>
  </si>
  <si>
    <t xml:space="preserve"> LINTERNA LED RECARGABLE 50 LUMENES 19 LEDS - UND</t>
  </si>
  <si>
    <t xml:space="preserve"> LLANA METALICA LISA O PLANA CON MANGO EN MADERA - UND</t>
  </si>
  <si>
    <t xml:space="preserve"> LLAVE EXPANSIVA DE 10 - UND</t>
  </si>
  <si>
    <t xml:space="preserve"> LLAVE JARDIN EXTENSION MANGUERA - UND</t>
  </si>
  <si>
    <t xml:space="preserve"> LLAVE PARA LAVAPLATOS CUELLO DE GANSO SENCILLA - UND</t>
  </si>
  <si>
    <t xml:space="preserve"> LONA DE FIBRA - UND</t>
  </si>
  <si>
    <t xml:space="preserve"> LUBRICANTE DE SILICONA FRASCO DE 28 GR PARA CANALES Y BAJANTES - UND</t>
  </si>
  <si>
    <t xml:space="preserve"> MANGUERA PLANA COLOR AZUL DE 2 PULGX1M 87PSI</t>
  </si>
  <si>
    <t xml:space="preserve"> MANGUERA SWAN 30 METROS PVC</t>
  </si>
  <si>
    <t xml:space="preserve"> MANTO ASFÁLTICO IMPERMEABILIZANTE ELASTOPLY MINERAL FV 3.5 - 3.5MM X 10M2 TERRACOTA - IMPERMEABILIZACIÓN Y REPARACIÓN DE HUMEDAD</t>
  </si>
  <si>
    <t xml:space="preserve"> MANTO METAL CON FOIL AUTOADHESIVO ESPESOR 3.6MM ROLLO DE 9</t>
  </si>
  <si>
    <t xml:space="preserve"> MASILLA IMPERMEABILIZANTE ACRÍLICA BASE AGUA - GALON</t>
  </si>
  <si>
    <t xml:space="preserve"> MORTERO IMPERMEABILIZANTE 50 KILOS - BULTO</t>
  </si>
  <si>
    <t xml:space="preserve"> OMEGA PARA DRYWALL CALIBRE 22 X 3 ML - UND</t>
  </si>
  <si>
    <t xml:space="preserve"> ORINAL MEDIANO EN PORCELANA INCLUYE VÁLVULA ANTIVANDÁLICA - UND</t>
  </si>
  <si>
    <t xml:space="preserve"> PANEL LED EMPOTRAR CIRCULAR 1800 LÚMENES 24W LUZ FRÍA</t>
  </si>
  <si>
    <t xml:space="preserve"> PANEL LED REDONDO 18 W 8”. LUZ BLANCA SOBRE PONER 6500 K - UND </t>
  </si>
  <si>
    <t xml:space="preserve"> PERFIL DE COMPENSACION EN ALUMINIO</t>
  </si>
  <si>
    <t xml:space="preserve"> PERFIL DE TRANSICIÓN EN ALUMINIO CON FORMA DE T (PARA PISO SPC TIPO CLICK)</t>
  </si>
  <si>
    <t xml:space="preserve"> PERFIL U 4MM POR LONGITUD DE 2.10M POLICARBONATO - UND</t>
  </si>
  <si>
    <t xml:space="preserve"> PERNO PARA PISTOLA DE FIJACIÓN DE ¼’’ X 3/4” CALIBRE 22 EN PRESENTACION DE 100 UNIDADES - PAQUETE</t>
  </si>
  <si>
    <t xml:space="preserve"> PIEDRA PIZARRA VERDE LEVANTINA DE 40 CM X 40 CM E=0.06 ML - M2</t>
  </si>
  <si>
    <t xml:space="preserve"> PIEZA DE MADERA CEDRO AMARGO DE 10 CM * 10 CM</t>
  </si>
  <si>
    <t xml:space="preserve"> PIEZA DE MADERA CEDRO AMARGO TIPO LISTON DE 3 CM * 15 CM</t>
  </si>
  <si>
    <t xml:space="preserve"> PIEZA DE MADERA DURMIENTE DE PINO</t>
  </si>
  <si>
    <t xml:space="preserve"> PIEZA DE MADERA TECA DE 2 CM X 8 CM</t>
  </si>
  <si>
    <t xml:space="preserve"> PINTURA VINILICA O ACRILICA PARA EXTERIORES - GALON</t>
  </si>
  <si>
    <t xml:space="preserve"> PINZA AMPERIMÉTRICA INDUSTRIAL - UND</t>
  </si>
  <si>
    <t xml:space="preserve"> PISTOLA DE CALAFATEO PROFESIONAL METALICA TIPO INDUSTRIAL CUERPO CERRADO - UND</t>
  </si>
  <si>
    <t xml:space="preserve"> POSTE CUADRADO 3 X 3 X 2</t>
  </si>
  <si>
    <t xml:space="preserve"> POSTE TUTOR 2 X 2 X 3 MTS</t>
  </si>
  <si>
    <t xml:space="preserve"> POWER PACK SENSOR DE MOVIMIENTO - UND </t>
  </si>
  <si>
    <t xml:space="preserve"> PROTECTOR ORGANIZADOR PARA CABLES (ESPIRALES) 3/8</t>
  </si>
  <si>
    <t xml:space="preserve"> PUERTA MADERA EN TRIPLEX 4 MLM ENTAMBORADA</t>
  </si>
  <si>
    <t xml:space="preserve"> PUERTA METÁLICA PARA SUBES TAC IÓN EN CALBRE 18</t>
  </si>
  <si>
    <t xml:space="preserve"> PUNTA CORTA CON COPA PH2*25MM - UND</t>
  </si>
  <si>
    <t xml:space="preserve"> PUNTA LARGA PH2*50MM - UND</t>
  </si>
  <si>
    <t xml:space="preserve"> RACOR ORINAL FLUXOMETRO DE PALANCA O PISTON EN BRONCE 3/4´´ REFERENCIA AC-191150</t>
  </si>
  <si>
    <t xml:space="preserve"> RACOR SANITARIO PARA FLUXOMETRO</t>
  </si>
  <si>
    <t xml:space="preserve"> RACOR SANITARIO PARA FLUXOMETRO DE PALANCA O PISTON EN BRONCE 1 1/2´´ REF AC-191152</t>
  </si>
  <si>
    <t xml:space="preserve"> REGISTRO DE BOLA 1 METALICO (BRONCE) ROSCADO - UND</t>
  </si>
  <si>
    <t xml:space="preserve"> REGISTRO DE BOLA 1 PVC ROSCADO - UND</t>
  </si>
  <si>
    <t xml:space="preserve"> REGISTRO DE BOLA 1/2 METALICO (BRONCE) ROSCADO - UND</t>
  </si>
  <si>
    <t xml:space="preserve"> REGISTRO DE BOLA DE ¾” PCP - UND</t>
  </si>
  <si>
    <t xml:space="preserve"> REGISTRO DE BOLA DE 1” PCP - UND</t>
  </si>
  <si>
    <t xml:space="preserve"> REGISTRO DE BOLA DE 1½” PCP - UND</t>
  </si>
  <si>
    <t xml:space="preserve"> REGISTRO O VÁLVULA DE CORTINA ¾” - UND</t>
  </si>
  <si>
    <t xml:space="preserve"> REGISTRO PVC MINI DE UNA SALIDA 1/2 - 1/2 - UND</t>
  </si>
  <si>
    <t xml:space="preserve"> REGLETA ELECTRICA 12 BORMES PARA CABLE NO 10 - UND</t>
  </si>
  <si>
    <t xml:space="preserve"> REJILLA DE VENTILACIÓN 20 CM X20 CM - UND</t>
  </si>
  <si>
    <t xml:space="preserve"> REJILLA DE VENTILACIÓN PLÁSTICAS DE 30CM X 30CM - UND</t>
  </si>
  <si>
    <t xml:space="preserve"> REJILLA METALICA CUPULA DE 5” CON SOSCO DE 3” - UND</t>
  </si>
  <si>
    <t xml:space="preserve"> REMACHE POP 1/8 X1/2 - UND</t>
  </si>
  <si>
    <t xml:space="preserve"> REMACHE POP 5/32 X 3/4 - UND</t>
  </si>
  <si>
    <t xml:space="preserve"> REMOVEDOR DE PINTURA </t>
  </si>
  <si>
    <t xml:space="preserve"> REPARADOR IMPERMEABILIZANTE XYPEX PATCH AND PLUG 1.25KG</t>
  </si>
  <si>
    <t xml:space="preserve"> REPUESTO CARTUCHO ANTIVANDALICO PARA VALVULA DE SANITARIO PUSH - UND</t>
  </si>
  <si>
    <t xml:space="preserve"> REVESTIMIENTO CON BASE EN CEMENTO</t>
  </si>
  <si>
    <t xml:space="preserve"> RODAJA PARA CORTADORA DE BALDOSA 10 MM - UND</t>
  </si>
  <si>
    <t xml:space="preserve"> RODILLO DE FELPA ACRILICA DE 9 - UND</t>
  </si>
  <si>
    <t xml:space="preserve"> RODILLO EPOXICO DE 9 - UND</t>
  </si>
  <si>
    <t xml:space="preserve"> SELLADOR POLIURETANO EXPANDIDO X 500 CM³ - TUBO</t>
  </si>
  <si>
    <t xml:space="preserve"> SENSOR DE MOVIMIENTO DE 800W - 120V PARA TECHO COMPATIBLE PARA LUZ LED - UND </t>
  </si>
  <si>
    <t xml:space="preserve"> SERRUCHO PARA DRYWALL - UND</t>
  </si>
  <si>
    <t xml:space="preserve"> SHAMPOO SUAVE PARA NIÑOS X 500 ML - UND</t>
  </si>
  <si>
    <t xml:space="preserve"> SILICONA BLANCA EN TUBO 11 ONZAS - UND</t>
  </si>
  <si>
    <t xml:space="preserve"> SOLDADURA ELECTRICA 6013 DE 3/32 - KG</t>
  </si>
  <si>
    <t xml:space="preserve"> SOLDADURA PVC PAVCO 1/8 GALON</t>
  </si>
  <si>
    <t xml:space="preserve"> SOLDADURA SW6013M DE 1/8 - KG</t>
  </si>
  <si>
    <t xml:space="preserve"> SOPORTE CANAL PVC - TIPO RESIDENCIAL - UND</t>
  </si>
  <si>
    <t xml:space="preserve"> TABLA BURRA 0</t>
  </si>
  <si>
    <t xml:space="preserve"> TABLERO PARA BREAKER ENCHUFE 6 CIR BIFÁSICO SETX1</t>
  </si>
  <si>
    <t xml:space="preserve"> TALADRO PERCUTOR INALAMBRICO 1/2 POTENCIA 14</t>
  </si>
  <si>
    <t xml:space="preserve"> TAPA EXTERIOR PARA CANAL TIPO RESIDENCIAL - UND</t>
  </si>
  <si>
    <t xml:space="preserve"> TAPA INTERNA PARA CANAL TIPO RESIDENCIAL - UND</t>
  </si>
  <si>
    <t xml:space="preserve"> TEE DE ALUMINIO BLANCO 1 PULGADA L= 3 MTS - UND</t>
  </si>
  <si>
    <t xml:space="preserve"> TEE SANITARIA 1 1/2 PVC</t>
  </si>
  <si>
    <t xml:space="preserve"> TERMINA EMT DE 3/4 UND</t>
  </si>
  <si>
    <t xml:space="preserve"> TERMINAL EMT DE ½” - UND</t>
  </si>
  <si>
    <t xml:space="preserve"> TIJERA DE AVIACION RECTA PARA DRY WALL</t>
  </si>
  <si>
    <t xml:space="preserve"> TOMAS ELÉCTRICAS NORMALES - UND</t>
  </si>
  <si>
    <t xml:space="preserve"> TORNILLO 7 * 7/16” PUNTA BROCA PARA DRYWALL (100 UND) - PAQUETE</t>
  </si>
  <si>
    <t xml:space="preserve"> TORNILLO AUTOPERFORANTE PARA ACERO DE 1 1/2 CABEZA HEXAGONAL DE 5/16 Y ARANDELA EPDM TIPO SOMBRILLA DE 25 MM - UND</t>
  </si>
  <si>
    <t xml:space="preserve"> TORNILLO CUBIERTA FIJADOR ALA DE 1/4 * 7/8 - UND</t>
  </si>
  <si>
    <t xml:space="preserve"> TORNILLO GOLOSO 5/16X 1 1/2 CABEZA HEXAGONAL - UND</t>
  </si>
  <si>
    <t xml:space="preserve"> TORNILLO PARA ESTRUCTURA DE DRYWALL PUNTA AGUDA - UND</t>
  </si>
  <si>
    <t xml:space="preserve"> TORNILLO PARA SUPERBOARD PUNTA AGUDA CON AVELLANADOR DE 1 - UND</t>
  </si>
  <si>
    <t xml:space="preserve"> TUBO BAJANTE CUADRADO PVC X3M - UND</t>
  </si>
  <si>
    <t xml:space="preserve"> TUBO DE FLEX- SELLADOR ELASTOMÉRICO DE JUNTAS Y ADHESIVO MULTIUSO DE UN COMPONENTE A BASE DE POLIURETANO. 300 ML - UND</t>
  </si>
  <si>
    <t xml:space="preserve"> TUBO EXTENSOR LAVAMANOS 25 CM </t>
  </si>
  <si>
    <t xml:space="preserve"> TUBO LED 18W 1</t>
  </si>
  <si>
    <t xml:space="preserve"> TUBO METALICO EMT DE 3/4” - UND</t>
  </si>
  <si>
    <t xml:space="preserve"> TUBO METALICO EN ACERO 1 1/2 X 1 1/2 CALIBRE 18 X 6 ML - UND</t>
  </si>
  <si>
    <t xml:space="preserve"> TUBO METALICO EN ACERO RECTANGULAR DE 5 CM X 2</t>
  </si>
  <si>
    <t xml:space="preserve"> TUBO PVC PRESION DE 3 X 6ML PAVCO</t>
  </si>
  <si>
    <t xml:space="preserve"> TUBO PVC PRESION DE 4 X 6ML PAVCO</t>
  </si>
  <si>
    <t xml:space="preserve"> TUBO RECTANGULAR 76 X 38 X 2.0MM X 6M ESTRUCTURAL HR50 - UND</t>
  </si>
  <si>
    <t xml:space="preserve"> UNION BAJANTE EN PCV TIPO RESIDENCIAL INDUSTRIAL Y COMERCIAL - UND</t>
  </si>
  <si>
    <t xml:space="preserve"> UNION CANAL A BAJANTE PVC TIPO RESIDENCIAL - UND</t>
  </si>
  <si>
    <t xml:space="preserve"> UNION DRESSER PARA PVC PRESION 3 DE DIAMETRO</t>
  </si>
  <si>
    <t xml:space="preserve"> UNION DRESSER PVC/ ACERO DE 4 INCLUYE LUBRICANTE PARA EMPAQUES</t>
  </si>
  <si>
    <t xml:space="preserve"> UNION EMT 1 - UND</t>
  </si>
  <si>
    <t xml:space="preserve"> UNION O COPLA EMT DE ½” - UND</t>
  </si>
  <si>
    <t xml:space="preserve"> UNION O COPLA EMT DE 3/4 - UND</t>
  </si>
  <si>
    <t xml:space="preserve"> VALVULA DUAL SANITARIO CON DESCARGA LATERAL - UND</t>
  </si>
  <si>
    <t xml:space="preserve"> VALVULA PARA SANITARIO PUSH EMPOITRADA 4</t>
  </si>
  <si>
    <t xml:space="preserve"> VARETA 1 X 10 CM X 90 CM LARGO</t>
  </si>
  <si>
    <t xml:space="preserve"> VARILLA COOPERWELD PARA POLO A TIERRA EN COBRE - UND</t>
  </si>
  <si>
    <t xml:space="preserve"> VIDRIO TRANSPARENTE PULIDO DE ESPESOR 4 MM - M2</t>
  </si>
  <si>
    <t xml:space="preserve"> VIGUETA PARA DRYWALL DE 4”X 2” CALIBRE 20</t>
  </si>
  <si>
    <t>PRECIO</t>
  </si>
  <si>
    <t>VALOR IVA</t>
  </si>
  <si>
    <t>PRECIO + IVA</t>
  </si>
  <si>
    <t>BALA DE PISO PARA INTEMPERIE DE 7W LED MODELO 6400K /3000K 85-265V - UND</t>
  </si>
  <si>
    <t>BUJE DE  2" X 1 1/2" SANITARIO PVC          - UND</t>
  </si>
  <si>
    <t>BUJE DE  4" X 2" SANITARIO PVC      - UND</t>
  </si>
  <si>
    <t>BUJE DE  4" X 3" SANITARIO PVC           - UND</t>
  </si>
  <si>
    <t>BUJE DE 1 1/2" A 1" PVC PRESION - UND</t>
  </si>
  <si>
    <t>BUJE DE 2" A 1 1/2 " PVC PRESION - UND</t>
  </si>
  <si>
    <t>BUJE DE 2" A 1/2" PVC PRESION - UND</t>
  </si>
  <si>
    <t>BUJE DE 2" A 3/4" PVC PRESION - UND</t>
  </si>
  <si>
    <t>BUJE DE 3" A 1 ½  " PVC PRESION - UND</t>
  </si>
  <si>
    <t>BUJE DE 3" A 2" PVC SANITARIO - UND</t>
  </si>
  <si>
    <t>BUJE DE 3/4" A 1/2” PVC PRESION - UND</t>
  </si>
  <si>
    <t>KIT BOMBILLO GU10 LUZ CALIDA 3000K ( INCLUYE SOCKET GU10) - UND</t>
  </si>
  <si>
    <t xml:space="preserve">LAMPARAS REDONDAS DE INCRUSTAR DE 18 W, DIAMETRO INTERNO DE 14.5CM DE 6500 K TIPO LED, MULTIVOLTAJE - UND </t>
  </si>
  <si>
    <t xml:space="preserve">PANEL LED REDONDO 18 W 8”.  LUZ BLANCA SOBRE PONER 6500 K - UND </t>
  </si>
  <si>
    <t xml:space="preserve">PIEZA DE MADERA TECA DE 2 CM X 8 CM, CEPILLADA Y CANTEADA LONGITUD DE 3 ML - ML </t>
  </si>
  <si>
    <t xml:space="preserve">POWER PACK SENSOR DE MOVIMIENTO - UND </t>
  </si>
  <si>
    <t xml:space="preserve">PROTECTOR ORGANIZADOR PARA CABLES (ESPIRALES) 3/8", 5/8", 1/4" / 1/2" COLOR NEGRO Y BLANCO - UND </t>
  </si>
  <si>
    <t>REGISTRO DE BOLA  1"  METALICO (BRONCE) ROSCADO - UND</t>
  </si>
  <si>
    <t>REGISTRO DE BOLA  1" PVC ROSCADO - UND</t>
  </si>
  <si>
    <t>REGISTRO DE BOLA DE ¾” PCP - UND</t>
  </si>
  <si>
    <t>REGISTRO DE BOLA DE 1” PCP - UND</t>
  </si>
  <si>
    <t>REGISTRO DE BOLA DE 1½” PCP - UND</t>
  </si>
  <si>
    <t>REJILLA DE VENTILACIÓN 20 CM X20 CM  - UND</t>
  </si>
  <si>
    <t>RODILLO EPOXICO DE 9" - UND</t>
  </si>
  <si>
    <t>TORNILLO 7 * 7/16” PUNTA BROCA PARA DRYWALL (100 UND) - PAQUETE</t>
  </si>
  <si>
    <t>TORNILLO GOLOSO  5/16"X 1 1/2" CABEZA HEXAGONAL  - UND</t>
  </si>
  <si>
    <r>
      <t xml:space="preserve">BOQUILLA  PARA ENCHAPE - KG </t>
    </r>
    <r>
      <rPr>
        <b/>
        <u/>
        <sz val="10"/>
        <color rgb="FF000000"/>
        <rFont val="Calibri"/>
        <family val="2"/>
        <scheme val="minor"/>
      </rPr>
      <t>(x 5kg)</t>
    </r>
  </si>
  <si>
    <r>
      <t xml:space="preserve">BROCA DE TUNSGTENO MULTIPROPOSITO DE 1/2" - UND </t>
    </r>
    <r>
      <rPr>
        <b/>
        <u/>
        <sz val="10"/>
        <color rgb="FF000000"/>
        <rFont val="Calibri"/>
        <family val="2"/>
        <scheme val="minor"/>
      </rPr>
      <t>(1/2 x 6)</t>
    </r>
  </si>
  <si>
    <r>
      <t xml:space="preserve">BROCA DE TUNSGTENO MULTIPROPOSITO DE 1/4" - UND </t>
    </r>
    <r>
      <rPr>
        <b/>
        <u/>
        <sz val="10"/>
        <color rgb="FF000000"/>
        <rFont val="Calibri"/>
        <family val="2"/>
        <scheme val="minor"/>
      </rPr>
      <t>(1/4 x 6)</t>
    </r>
  </si>
  <si>
    <r>
      <t xml:space="preserve">BROCA DE TUNSGTENO MULTIPROPOSITO DE 3/16" - UND </t>
    </r>
    <r>
      <rPr>
        <b/>
        <u/>
        <sz val="10"/>
        <color rgb="FF000000"/>
        <rFont val="Calibri"/>
        <family val="2"/>
        <scheme val="minor"/>
      </rPr>
      <t>(3/16 x 6)</t>
    </r>
  </si>
  <si>
    <r>
      <t xml:space="preserve">BROCA DE TUNSGTENO MULTIPROPOSITO DE 3/8" - UND </t>
    </r>
    <r>
      <rPr>
        <b/>
        <u/>
        <sz val="10"/>
        <color rgb="FF000000"/>
        <rFont val="Calibri"/>
        <family val="2"/>
        <scheme val="minor"/>
      </rPr>
      <t>(3/8 x 6)</t>
    </r>
  </si>
  <si>
    <r>
      <t xml:space="preserve">BROCA DE TUNSGTENO MULTIPROPOSITO DE 5/16 " - UND </t>
    </r>
    <r>
      <rPr>
        <b/>
        <u/>
        <sz val="10"/>
        <color rgb="FF000000"/>
        <rFont val="Calibri"/>
        <family val="2"/>
        <scheme val="minor"/>
      </rPr>
      <t>(5/16 x 6)</t>
    </r>
  </si>
  <si>
    <r>
      <t xml:space="preserve">LÁMINA ALVEOLAR 11.80 M X 2.10 M - UND </t>
    </r>
    <r>
      <rPr>
        <b/>
        <u/>
        <sz val="10"/>
        <color theme="1"/>
        <rFont val="Calibri"/>
        <family val="2"/>
        <scheme val="minor"/>
      </rPr>
      <t>(8 mm)</t>
    </r>
  </si>
  <si>
    <r>
      <t xml:space="preserve">LÁMINA ALVEOLAR 5.90 M X 2.10 M - UND </t>
    </r>
    <r>
      <rPr>
        <b/>
        <u/>
        <sz val="10"/>
        <color theme="1"/>
        <rFont val="Calibri"/>
        <family val="2"/>
        <scheme val="minor"/>
      </rPr>
      <t>(6 mm)</t>
    </r>
  </si>
  <si>
    <r>
      <t xml:space="preserve">PROTECTOR ORGANIZADOR PARA CABLES (ESPIRALES) </t>
    </r>
    <r>
      <rPr>
        <b/>
        <u/>
        <sz val="10"/>
        <color rgb="FFFF0000"/>
        <rFont val="Calibri"/>
        <family val="2"/>
        <scheme val="minor"/>
      </rPr>
      <t>3/8", 5/8", 1/4"</t>
    </r>
    <r>
      <rPr>
        <sz val="10"/>
        <color theme="1"/>
        <rFont val="Calibri"/>
        <family val="2"/>
        <scheme val="minor"/>
      </rPr>
      <t xml:space="preserve"> / 1/2" COLOR NEGRO Y BLANCO - UND 
</t>
    </r>
  </si>
  <si>
    <t xml:space="preserve">REGISTRO DE BOLA  1"  METALICO (BRONCE) ROSCADO - UND </t>
  </si>
  <si>
    <t xml:space="preserve">REGISTRO DE BOLA DE ¾” PCP - UND </t>
  </si>
  <si>
    <t>TALADRO PERCUTOR INALAMBRICO 1/2" POTENCIA 14,4 V, VELOCIDAD DE 0 A 1800 RPM 3 VELOCIDADES, VELOCIDAD VARIABLE REVERSIBLE, USO INTENSIVO, BATERIA DE LITIO - UND</t>
  </si>
  <si>
    <t>TOTAL</t>
  </si>
  <si>
    <t>Carrera 43 No 3C – 06 Barrio Villa Janeth. Cel.: 3105386251</t>
  </si>
  <si>
    <t>Email:gerencia@diserra.com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</si>
</sst>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_-* #,##0.00\ &quot;€&quot;_-;\-* #,##0.00\ &quot;€&quot;_-;_-* &quot;-&quot;??\ &quot;€&quot;_-;_-@_-"/>
    <numFmt numFmtId="165" formatCode="_(&quot;$&quot;\ * #,##0.00_);_(&quot;$&quot;\ * \(#,##0.00\);_(&quot;$&quot;\ * &quot;-&quot;??_);_(@_)"/>
    <numFmt numFmtId="166" formatCode="&quot;$&quot;\ #,##0"/>
    <numFmt numFmtId="167" formatCode="&quot;$&quot;\ #,##0.00"/>
    <numFmt numFmtId="168" formatCode="_-[$$-240A]\ * #,##0_-;\-[$$-240A]\ * #,##0_-;_-[$$-240A]\ * &quot;-&quot;??_-;_-@_-"/>
    <numFmt numFmtId="169" formatCode="_(&quot;$&quot;\ * #,##0_);_(&quot;$&quot;\ * \(#,##0\);_(&quot;$&quot;\ * &quot;-&quot;??_);_(@_)"/>
    <numFmt numFmtId="170" formatCode="[$$-240A]\ #,##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2"/>
      <scheme val="major"/>
    </font>
    <font>
      <sz val="10"/>
      <color theme="1"/>
      <name val="Calibri Light"/>
      <family val="2"/>
      <scheme val="major"/>
    </font>
    <font>
      <b/>
      <sz val="10"/>
      <color theme="0"/>
      <name val="Calibri Light"/>
      <family val="2"/>
      <scheme val="major"/>
    </font>
    <font>
      <sz val="10"/>
      <color rgb="FF000000"/>
      <name val="Calibri Light"/>
      <family val="2"/>
      <scheme val="major"/>
    </font>
    <font>
      <sz val="10"/>
      <color rgb="FF000000"/>
      <name val="Calibri"/>
      <family val="2"/>
      <scheme val="minor"/>
    </font>
    <font>
      <sz val="10"/>
      <color theme="1"/>
      <name val="Calibri"/>
      <family val="2"/>
      <scheme val="minor"/>
    </font>
    <font>
      <sz val="9"/>
      <color theme="1"/>
      <name val="Arial Nova"/>
      <family val="2"/>
    </font>
    <font>
      <sz val="11"/>
      <color theme="1"/>
      <name val="Arial"/>
      <family val="2"/>
    </font>
    <font>
      <b/>
      <sz val="11"/>
      <color theme="1"/>
      <name val="Arial"/>
      <family val="2"/>
    </font>
    <font>
      <b/>
      <u/>
      <sz val="10"/>
      <color rgb="FF000000"/>
      <name val="Calibri"/>
      <family val="2"/>
      <scheme val="minor"/>
    </font>
    <font>
      <b/>
      <u/>
      <sz val="10"/>
      <color theme="1"/>
      <name val="Calibri"/>
      <family val="2"/>
      <scheme val="minor"/>
    </font>
    <font>
      <b/>
      <u/>
      <sz val="10"/>
      <color rgb="FFFF0000"/>
      <name val="Calibri"/>
      <family val="2"/>
      <scheme val="minor"/>
    </font>
    <font>
      <b/>
      <sz val="11"/>
      <color theme="0"/>
      <name val="Calibri"/>
      <family val="2"/>
      <scheme val="minor"/>
    </font>
    <font>
      <sz val="11"/>
      <color theme="0"/>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Work Sans"/>
      <family val="3"/>
    </font>
    <font>
      <sz val="11"/>
      <name val="Arial"/>
      <family val="2"/>
    </font>
    <font>
      <b/>
      <sz val="8"/>
      <color theme="0"/>
      <name val="Calibri Light"/>
      <family val="2"/>
      <scheme val="major"/>
    </font>
    <font>
      <b/>
      <sz val="12"/>
      <name val="Calibri"/>
      <family val="2"/>
      <scheme val="minor"/>
    </font>
    <font>
      <sz val="12"/>
      <color theme="1"/>
      <name val="Calibri"/>
      <family val="2"/>
      <scheme val="minor"/>
    </font>
    <font>
      <sz val="12"/>
      <name val="Calibri"/>
      <family val="2"/>
      <scheme val="minor"/>
    </font>
    <font>
      <b/>
      <sz val="12"/>
      <color indexed="8"/>
      <name val="Calibri"/>
      <family val="2"/>
      <scheme val="minor"/>
    </font>
    <font>
      <sz val="12"/>
      <color indexed="8"/>
      <name val="Calibri"/>
      <family val="2"/>
      <scheme val="minor"/>
    </font>
  </fonts>
  <fills count="14">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9" tint="-0.249977111117893"/>
        <bgColor indexed="64"/>
      </patternFill>
    </fill>
    <fill>
      <patternFill patternType="solid">
        <fgColor theme="0"/>
        <bgColor rgb="FF000000"/>
      </patternFill>
    </fill>
    <fill>
      <patternFill patternType="solid">
        <fgColor theme="4"/>
      </patternFill>
    </fill>
    <fill>
      <patternFill patternType="solid">
        <fgColor theme="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FF"/>
        <bgColor indexed="64"/>
      </patternFill>
    </fill>
    <fill>
      <patternFill patternType="solid">
        <fgColor theme="8"/>
        <bgColor indexed="64"/>
      </patternFill>
    </fill>
    <fill>
      <patternFill patternType="solid">
        <fgColor rgb="FFFFFF99"/>
        <bgColor indexed="64"/>
      </patternFill>
    </fill>
  </fills>
  <borders count="33">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8"/>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165"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6" borderId="0" applyNumberFormat="0" applyBorder="0" applyAlignment="0" applyProtection="0"/>
    <xf numFmtId="164" fontId="1" fillId="0" borderId="0" applyFont="0" applyFill="0" applyBorder="0" applyAlignment="0" applyProtection="0"/>
  </cellStyleXfs>
  <cellXfs count="188">
    <xf numFmtId="0" fontId="0" fillId="0" borderId="0" xfId="0"/>
    <xf numFmtId="0" fontId="2" fillId="0" borderId="0" xfId="0" applyFont="1"/>
    <xf numFmtId="0" fontId="3" fillId="2" borderId="1" xfId="0" applyFont="1" applyFill="1" applyBorder="1" applyAlignment="1">
      <alignment horizontal="center" wrapText="1"/>
    </xf>
    <xf numFmtId="0" fontId="3" fillId="2" borderId="0" xfId="0" applyFont="1" applyFill="1" applyAlignment="1">
      <alignment horizontal="left"/>
    </xf>
    <xf numFmtId="0" fontId="3" fillId="2" borderId="0" xfId="0" applyFont="1" applyFill="1" applyAlignment="1">
      <alignment horizontal="center"/>
    </xf>
    <xf numFmtId="167" fontId="3" fillId="2" borderId="0" xfId="0" applyNumberFormat="1" applyFont="1" applyFill="1" applyAlignment="1">
      <alignment horizontal="center"/>
    </xf>
    <xf numFmtId="0" fontId="3" fillId="2" borderId="2" xfId="0" applyFont="1" applyFill="1" applyBorder="1" applyAlignment="1">
      <alignment horizontal="center"/>
    </xf>
    <xf numFmtId="0" fontId="2" fillId="2" borderId="0" xfId="0" applyFont="1" applyFill="1"/>
    <xf numFmtId="0" fontId="4" fillId="0" borderId="0" xfId="0" applyFont="1"/>
    <xf numFmtId="0" fontId="4" fillId="3" borderId="0" xfId="0" applyFont="1" applyFill="1" applyAlignment="1">
      <alignment horizontal="left" wrapText="1"/>
    </xf>
    <xf numFmtId="167" fontId="4" fillId="0" borderId="0" xfId="0" applyNumberFormat="1" applyFont="1"/>
    <xf numFmtId="165" fontId="4" fillId="0" borderId="0" xfId="1" applyFont="1"/>
    <xf numFmtId="0" fontId="5" fillId="4" borderId="3" xfId="0" applyFont="1" applyFill="1" applyBorder="1" applyAlignment="1">
      <alignment horizontal="center" vertical="center"/>
    </xf>
    <xf numFmtId="165" fontId="5" fillId="4" borderId="3" xfId="1" applyFont="1" applyFill="1" applyBorder="1" applyAlignment="1">
      <alignment horizontal="center" vertical="center" wrapText="1"/>
    </xf>
    <xf numFmtId="0" fontId="2" fillId="0" borderId="0" xfId="0" applyFont="1" applyAlignment="1">
      <alignment horizontal="center" vertical="center"/>
    </xf>
    <xf numFmtId="0" fontId="6" fillId="5" borderId="3"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4" fillId="0" borderId="3" xfId="0" applyFont="1" applyBorder="1" applyAlignment="1">
      <alignment horizontal="center" vertical="center"/>
    </xf>
    <xf numFmtId="166" fontId="4" fillId="0" borderId="3" xfId="0" applyNumberFormat="1" applyFont="1" applyBorder="1" applyAlignment="1">
      <alignment horizontal="center" vertical="center"/>
    </xf>
    <xf numFmtId="0" fontId="8"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165" fontId="3" fillId="0" borderId="0" xfId="0" applyNumberFormat="1" applyFont="1"/>
    <xf numFmtId="166" fontId="4" fillId="0" borderId="3" xfId="1" applyNumberFormat="1" applyFont="1" applyBorder="1" applyAlignment="1">
      <alignment horizontal="center" vertical="center"/>
    </xf>
    <xf numFmtId="0" fontId="9" fillId="0" borderId="0" xfId="0" applyFont="1" applyAlignment="1">
      <alignment vertical="center" wrapText="1"/>
    </xf>
    <xf numFmtId="0" fontId="10" fillId="0" borderId="0" xfId="0" applyFont="1" applyAlignment="1">
      <alignment vertical="center"/>
    </xf>
    <xf numFmtId="166" fontId="10" fillId="0" borderId="0" xfId="0" applyNumberFormat="1" applyFont="1" applyAlignment="1">
      <alignment vertical="center"/>
    </xf>
    <xf numFmtId="0" fontId="10" fillId="0" borderId="0" xfId="0" applyFont="1" applyAlignment="1">
      <alignment horizontal="center" vertical="center"/>
    </xf>
    <xf numFmtId="166" fontId="4" fillId="0" borderId="3" xfId="0" applyNumberFormat="1" applyFont="1" applyBorder="1" applyAlignment="1">
      <alignment horizontal="right" vertical="center"/>
    </xf>
    <xf numFmtId="166" fontId="4" fillId="0" borderId="3" xfId="1" applyNumberFormat="1" applyFont="1" applyBorder="1" applyAlignment="1">
      <alignment horizontal="right" vertical="center"/>
    </xf>
    <xf numFmtId="165" fontId="3" fillId="0" borderId="3" xfId="0" applyNumberFormat="1" applyFont="1" applyBorder="1"/>
    <xf numFmtId="0" fontId="17" fillId="0" borderId="0" xfId="0" applyFont="1" applyAlignment="1">
      <alignment vertical="center"/>
    </xf>
    <xf numFmtId="0" fontId="17" fillId="0" borderId="0" xfId="0" applyFont="1" applyAlignment="1">
      <alignment horizontal="left" vertical="center" wrapText="1"/>
    </xf>
    <xf numFmtId="0" fontId="17" fillId="7" borderId="0" xfId="0" applyFont="1" applyFill="1" applyAlignment="1">
      <alignment vertical="center"/>
    </xf>
    <xf numFmtId="43" fontId="18" fillId="8" borderId="8" xfId="2" applyFont="1" applyFill="1" applyBorder="1" applyAlignment="1">
      <alignment horizontal="center" vertical="center"/>
    </xf>
    <xf numFmtId="43" fontId="18" fillId="8" borderId="9" xfId="2" applyFont="1" applyFill="1" applyBorder="1" applyAlignment="1">
      <alignment horizontal="center" vertical="center"/>
    </xf>
    <xf numFmtId="0" fontId="18" fillId="7" borderId="9" xfId="5" applyFont="1" applyFill="1" applyBorder="1" applyAlignment="1">
      <alignment horizontal="center" vertical="center"/>
    </xf>
    <xf numFmtId="9" fontId="18" fillId="8" borderId="9" xfId="4" applyFont="1" applyFill="1" applyBorder="1" applyAlignment="1">
      <alignment horizontal="center" vertical="center"/>
    </xf>
    <xf numFmtId="43" fontId="18" fillId="8" borderId="10" xfId="2" applyFont="1" applyFill="1" applyBorder="1" applyAlignment="1">
      <alignment horizontal="center" vertical="center"/>
    </xf>
    <xf numFmtId="0" fontId="19" fillId="0" borderId="0" xfId="0" applyFont="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12" xfId="0" applyFont="1" applyBorder="1" applyAlignment="1">
      <alignment horizontal="center" vertical="center" wrapText="1"/>
    </xf>
    <xf numFmtId="0" fontId="20" fillId="7" borderId="12" xfId="0" applyFont="1" applyFill="1" applyBorder="1" applyAlignment="1">
      <alignment horizontal="center" vertical="center" wrapText="1"/>
    </xf>
    <xf numFmtId="43" fontId="17" fillId="0" borderId="12" xfId="2" applyFont="1" applyFill="1" applyBorder="1" applyAlignment="1">
      <alignment vertical="center"/>
    </xf>
    <xf numFmtId="9" fontId="17" fillId="0" borderId="12" xfId="4" applyFont="1" applyFill="1" applyBorder="1" applyAlignment="1">
      <alignment horizontal="center" vertical="center"/>
    </xf>
    <xf numFmtId="43" fontId="17" fillId="0" borderId="13" xfId="2" applyFont="1" applyFill="1" applyBorder="1" applyAlignment="1">
      <alignment vertical="center"/>
    </xf>
    <xf numFmtId="0" fontId="17" fillId="0" borderId="14"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center" vertical="center" wrapText="1"/>
    </xf>
    <xf numFmtId="166" fontId="17" fillId="7" borderId="3" xfId="1" applyNumberFormat="1" applyFont="1" applyFill="1" applyBorder="1" applyAlignment="1">
      <alignment horizontal="center" vertical="center"/>
    </xf>
    <xf numFmtId="43" fontId="17" fillId="0" borderId="3" xfId="2" applyFont="1" applyFill="1" applyBorder="1" applyAlignment="1">
      <alignment vertical="center"/>
    </xf>
    <xf numFmtId="9" fontId="17" fillId="0" borderId="3" xfId="4" applyFont="1" applyFill="1" applyBorder="1" applyAlignment="1">
      <alignment horizontal="center" vertical="center"/>
    </xf>
    <xf numFmtId="43" fontId="17" fillId="0" borderId="15" xfId="2" applyFont="1" applyFill="1" applyBorder="1" applyAlignment="1">
      <alignment vertical="center"/>
    </xf>
    <xf numFmtId="0" fontId="17" fillId="9" borderId="3" xfId="0" applyFont="1" applyFill="1" applyBorder="1" applyAlignment="1">
      <alignment horizontal="left" vertical="center" wrapText="1"/>
    </xf>
    <xf numFmtId="0" fontId="17" fillId="0" borderId="16"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7" xfId="0" applyFont="1" applyBorder="1" applyAlignment="1">
      <alignment horizontal="center" vertical="center" wrapText="1"/>
    </xf>
    <xf numFmtId="166" fontId="17" fillId="7" borderId="17" xfId="1" applyNumberFormat="1" applyFont="1" applyFill="1" applyBorder="1" applyAlignment="1">
      <alignment horizontal="center" vertical="center"/>
    </xf>
    <xf numFmtId="43" fontId="17" fillId="0" borderId="17" xfId="2" applyFont="1" applyFill="1" applyBorder="1" applyAlignment="1">
      <alignment vertical="center"/>
    </xf>
    <xf numFmtId="9" fontId="17" fillId="0" borderId="17" xfId="4" applyFont="1" applyFill="1" applyBorder="1" applyAlignment="1">
      <alignment horizontal="center" vertical="center"/>
    </xf>
    <xf numFmtId="43" fontId="17" fillId="0" borderId="18" xfId="2" applyFont="1" applyFill="1" applyBorder="1" applyAlignment="1">
      <alignment vertical="center"/>
    </xf>
    <xf numFmtId="43" fontId="19" fillId="0" borderId="19" xfId="0" applyNumberFormat="1" applyFont="1" applyBorder="1" applyAlignment="1">
      <alignment vertical="center"/>
    </xf>
    <xf numFmtId="0" fontId="0" fillId="0" borderId="0" xfId="0" applyAlignment="1">
      <alignment wrapText="1"/>
    </xf>
    <xf numFmtId="0" fontId="0" fillId="0" borderId="0" xfId="0" applyAlignment="1">
      <alignment horizontal="center" vertical="center" wrapText="1"/>
    </xf>
    <xf numFmtId="0" fontId="0" fillId="0" borderId="3" xfId="0" applyBorder="1" applyAlignment="1">
      <alignment wrapText="1"/>
    </xf>
    <xf numFmtId="0" fontId="0" fillId="0" borderId="3" xfId="0" applyBorder="1"/>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167" fontId="3" fillId="0" borderId="0" xfId="0" applyNumberFormat="1" applyFont="1"/>
    <xf numFmtId="168" fontId="4" fillId="0" borderId="3" xfId="1" applyNumberFormat="1" applyFont="1" applyBorder="1" applyAlignment="1">
      <alignment horizontal="center" vertical="center"/>
    </xf>
    <xf numFmtId="168" fontId="4" fillId="0" borderId="3" xfId="0" applyNumberFormat="1" applyFont="1" applyBorder="1" applyAlignment="1">
      <alignment horizontal="center" vertical="center"/>
    </xf>
    <xf numFmtId="168" fontId="4" fillId="0" borderId="3" xfId="6" applyNumberFormat="1" applyFont="1" applyBorder="1" applyAlignment="1">
      <alignment horizontal="center" vertical="center"/>
    </xf>
    <xf numFmtId="0" fontId="15" fillId="4" borderId="0" xfId="0" applyFont="1" applyFill="1" applyAlignment="1">
      <alignment horizontal="center" vertical="center" wrapText="1"/>
    </xf>
    <xf numFmtId="166" fontId="21" fillId="11" borderId="0" xfId="1" applyNumberFormat="1" applyFont="1" applyFill="1" applyBorder="1" applyAlignment="1">
      <alignment horizontal="center" vertical="center"/>
    </xf>
    <xf numFmtId="165" fontId="21" fillId="11" borderId="0" xfId="1" applyFont="1" applyFill="1" applyBorder="1" applyAlignment="1">
      <alignment horizontal="center" vertical="center"/>
    </xf>
    <xf numFmtId="167" fontId="0" fillId="0" borderId="0" xfId="0" applyNumberFormat="1"/>
    <xf numFmtId="166" fontId="0" fillId="0" borderId="3" xfId="0" applyNumberFormat="1" applyBorder="1" applyAlignment="1">
      <alignment horizontal="center" vertical="center" wrapText="1"/>
    </xf>
    <xf numFmtId="166" fontId="0" fillId="0" borderId="3" xfId="0" applyNumberFormat="1" applyBorder="1" applyAlignment="1">
      <alignment horizontal="center" vertical="center"/>
    </xf>
    <xf numFmtId="169" fontId="3" fillId="13" borderId="20" xfId="3" applyNumberFormat="1" applyFont="1" applyFill="1" applyBorder="1" applyAlignment="1">
      <alignment horizontal="center" vertical="center" wrapText="1"/>
    </xf>
    <xf numFmtId="169" fontId="3" fillId="13" borderId="21" xfId="3" applyNumberFormat="1" applyFont="1" applyFill="1" applyBorder="1" applyAlignment="1">
      <alignment horizontal="center" vertical="center" wrapText="1"/>
    </xf>
    <xf numFmtId="169" fontId="3" fillId="13" borderId="22" xfId="3" applyNumberFormat="1" applyFont="1" applyFill="1" applyBorder="1" applyAlignment="1">
      <alignment horizontal="center" vertical="center" wrapText="1"/>
    </xf>
    <xf numFmtId="167" fontId="0" fillId="0" borderId="3" xfId="0" applyNumberFormat="1" applyBorder="1"/>
    <xf numFmtId="167" fontId="0" fillId="0" borderId="6" xfId="0" applyNumberFormat="1" applyBorder="1"/>
    <xf numFmtId="0" fontId="6" fillId="5" borderId="0" xfId="0" applyFont="1" applyFill="1" applyAlignment="1">
      <alignment horizontal="center" vertical="center" wrapText="1"/>
    </xf>
    <xf numFmtId="0" fontId="8" fillId="3" borderId="0" xfId="0" applyFont="1" applyFill="1" applyAlignment="1">
      <alignment horizontal="left"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xf>
    <xf numFmtId="166" fontId="4" fillId="0" borderId="0" xfId="1" applyNumberFormat="1" applyFont="1" applyBorder="1" applyAlignment="1">
      <alignment horizontal="center" vertical="center"/>
    </xf>
    <xf numFmtId="166" fontId="0" fillId="0" borderId="0" xfId="0" applyNumberFormat="1" applyAlignment="1">
      <alignment horizontal="center" vertical="center"/>
    </xf>
    <xf numFmtId="9" fontId="0" fillId="0" borderId="0" xfId="0" applyNumberFormat="1"/>
    <xf numFmtId="167" fontId="2" fillId="0" borderId="8" xfId="0" applyNumberFormat="1" applyFont="1" applyBorder="1"/>
    <xf numFmtId="167" fontId="2" fillId="0" borderId="9" xfId="0" applyNumberFormat="1" applyFont="1" applyBorder="1"/>
    <xf numFmtId="167" fontId="2" fillId="0" borderId="10" xfId="0" applyNumberFormat="1" applyFont="1" applyBorder="1"/>
    <xf numFmtId="166" fontId="4" fillId="0" borderId="0" xfId="0" applyNumberFormat="1" applyFont="1" applyAlignment="1">
      <alignment horizontal="center" vertical="center"/>
    </xf>
    <xf numFmtId="167" fontId="9" fillId="0" borderId="0" xfId="0" applyNumberFormat="1" applyFont="1" applyAlignment="1">
      <alignment vertical="center" wrapText="1"/>
    </xf>
    <xf numFmtId="167" fontId="10" fillId="0" borderId="0" xfId="0" applyNumberFormat="1" applyFont="1" applyAlignment="1">
      <alignment vertical="center"/>
    </xf>
    <xf numFmtId="167" fontId="2" fillId="0" borderId="0" xfId="0" applyNumberFormat="1" applyFont="1"/>
    <xf numFmtId="167" fontId="2" fillId="2" borderId="0" xfId="0" applyNumberFormat="1" applyFont="1" applyFill="1"/>
    <xf numFmtId="167" fontId="0" fillId="0" borderId="3" xfId="0" applyNumberFormat="1" applyBorder="1" applyAlignment="1">
      <alignment horizontal="right"/>
    </xf>
    <xf numFmtId="167" fontId="0" fillId="0" borderId="0" xfId="0" applyNumberFormat="1" applyAlignment="1">
      <alignment horizontal="right"/>
    </xf>
    <xf numFmtId="167" fontId="4" fillId="0" borderId="3" xfId="0" applyNumberFormat="1" applyFont="1" applyBorder="1" applyAlignment="1">
      <alignment horizontal="center" vertical="center"/>
    </xf>
    <xf numFmtId="167" fontId="3" fillId="0" borderId="19" xfId="0" applyNumberFormat="1" applyFont="1" applyBorder="1"/>
    <xf numFmtId="167" fontId="2" fillId="0" borderId="19" xfId="0" applyNumberFormat="1" applyFont="1" applyBorder="1"/>
    <xf numFmtId="167" fontId="2" fillId="0" borderId="24" xfId="0" applyNumberFormat="1" applyFont="1" applyBorder="1"/>
    <xf numFmtId="165" fontId="5" fillId="4" borderId="23" xfId="1"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165" fontId="22" fillId="4" borderId="21" xfId="1" applyFont="1" applyFill="1" applyBorder="1" applyAlignment="1">
      <alignment horizontal="center" vertical="center" wrapText="1"/>
    </xf>
    <xf numFmtId="0" fontId="2" fillId="0" borderId="25" xfId="0" applyFont="1" applyBorder="1" applyAlignment="1">
      <alignment horizontal="center" vertical="center"/>
    </xf>
    <xf numFmtId="167" fontId="3" fillId="12" borderId="21" xfId="3" applyNumberFormat="1" applyFont="1" applyFill="1" applyBorder="1" applyAlignment="1">
      <alignment horizontal="center" vertical="center" wrapText="1"/>
    </xf>
    <xf numFmtId="165" fontId="5" fillId="4" borderId="21" xfId="1" applyFont="1" applyFill="1" applyBorder="1" applyAlignment="1">
      <alignment horizontal="center" vertical="center" wrapText="1"/>
    </xf>
    <xf numFmtId="167" fontId="5" fillId="4" borderId="21" xfId="1" applyNumberFormat="1" applyFont="1" applyFill="1" applyBorder="1" applyAlignment="1">
      <alignment horizontal="center" vertical="center" wrapText="1"/>
    </xf>
    <xf numFmtId="167" fontId="3" fillId="13" borderId="21" xfId="3" applyNumberFormat="1" applyFont="1" applyFill="1" applyBorder="1" applyAlignment="1">
      <alignment horizontal="center" vertical="center" wrapText="1"/>
    </xf>
    <xf numFmtId="0" fontId="6" fillId="5" borderId="14" xfId="0" applyFont="1" applyFill="1" applyBorder="1" applyAlignment="1">
      <alignment horizontal="center" vertical="center" wrapText="1"/>
    </xf>
    <xf numFmtId="9" fontId="0" fillId="0" borderId="15" xfId="0" applyNumberFormat="1" applyBorder="1"/>
    <xf numFmtId="0" fontId="6" fillId="5" borderId="16"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0" borderId="17" xfId="0" applyFont="1" applyBorder="1" applyAlignment="1">
      <alignment horizontal="center" vertical="center"/>
    </xf>
    <xf numFmtId="167" fontId="4" fillId="0" borderId="17" xfId="0" applyNumberFormat="1" applyFont="1" applyBorder="1" applyAlignment="1">
      <alignment horizontal="center" vertical="center"/>
    </xf>
    <xf numFmtId="166" fontId="4" fillId="0" borderId="17" xfId="0" applyNumberFormat="1" applyFont="1" applyBorder="1" applyAlignment="1">
      <alignment horizontal="center" vertical="center"/>
    </xf>
    <xf numFmtId="166" fontId="4" fillId="0" borderId="17" xfId="1" applyNumberFormat="1" applyFont="1" applyBorder="1" applyAlignment="1">
      <alignment horizontal="center" vertical="center"/>
    </xf>
    <xf numFmtId="166" fontId="0" fillId="0" borderId="17" xfId="0" applyNumberFormat="1" applyBorder="1" applyAlignment="1">
      <alignment horizontal="center" vertical="center"/>
    </xf>
    <xf numFmtId="0" fontId="0" fillId="0" borderId="26" xfId="0" applyBorder="1"/>
    <xf numFmtId="167" fontId="0" fillId="0" borderId="17" xfId="0" applyNumberFormat="1" applyBorder="1"/>
    <xf numFmtId="167" fontId="0" fillId="0" borderId="17" xfId="0" applyNumberFormat="1" applyBorder="1" applyAlignment="1">
      <alignment horizontal="right"/>
    </xf>
    <xf numFmtId="9" fontId="0" fillId="0" borderId="18" xfId="0" applyNumberFormat="1" applyBorder="1"/>
    <xf numFmtId="167" fontId="0" fillId="0" borderId="4" xfId="0" applyNumberFormat="1" applyBorder="1"/>
    <xf numFmtId="167" fontId="0" fillId="0" borderId="14" xfId="0" applyNumberFormat="1" applyBorder="1"/>
    <xf numFmtId="167" fontId="0" fillId="0" borderId="15" xfId="0" applyNumberFormat="1" applyBorder="1"/>
    <xf numFmtId="167" fontId="0" fillId="0" borderId="16" xfId="0" applyNumberFormat="1" applyBorder="1"/>
    <xf numFmtId="167" fontId="0" fillId="0" borderId="18" xfId="0" applyNumberFormat="1" applyBorder="1"/>
    <xf numFmtId="0" fontId="24" fillId="0" borderId="0" xfId="0" applyFont="1"/>
    <xf numFmtId="0" fontId="25" fillId="0" borderId="0" xfId="0" applyFont="1" applyAlignment="1">
      <alignment horizontal="center" wrapText="1"/>
    </xf>
    <xf numFmtId="0" fontId="25" fillId="0" borderId="0" xfId="0" applyFont="1" applyAlignment="1">
      <alignment wrapText="1"/>
    </xf>
    <xf numFmtId="0" fontId="25" fillId="0" borderId="0" xfId="0" applyFont="1" applyAlignment="1">
      <alignment vertical="center" wrapText="1"/>
    </xf>
    <xf numFmtId="0" fontId="24" fillId="0" borderId="0" xfId="0" applyFont="1" applyAlignment="1">
      <alignment horizontal="center"/>
    </xf>
    <xf numFmtId="0" fontId="25" fillId="0" borderId="0" xfId="0" applyFont="1" applyAlignment="1">
      <alignment horizontal="left" vertical="center" wrapText="1"/>
    </xf>
    <xf numFmtId="170" fontId="24" fillId="0" borderId="0" xfId="0" applyNumberFormat="1" applyFont="1"/>
    <xf numFmtId="3" fontId="24" fillId="0" borderId="0" xfId="0" applyNumberFormat="1" applyFont="1"/>
    <xf numFmtId="1" fontId="24" fillId="0" borderId="0" xfId="0" applyNumberFormat="1" applyFont="1"/>
    <xf numFmtId="0" fontId="25" fillId="0" borderId="0" xfId="0" applyFont="1" applyAlignment="1">
      <alignment vertical="center"/>
    </xf>
    <xf numFmtId="0" fontId="27" fillId="0" borderId="0" xfId="0" applyFont="1" applyAlignment="1">
      <alignment vertical="center"/>
    </xf>
    <xf numFmtId="0" fontId="27" fillId="0" borderId="3" xfId="0" applyFont="1" applyBorder="1" applyAlignment="1">
      <alignment horizontal="center" wrapText="1"/>
    </xf>
    <xf numFmtId="0" fontId="27" fillId="0" borderId="0" xfId="0" applyFont="1" applyAlignment="1">
      <alignment horizontal="center" wrapText="1"/>
    </xf>
    <xf numFmtId="0" fontId="27" fillId="0" borderId="0" xfId="0" applyFont="1"/>
    <xf numFmtId="0" fontId="26" fillId="0" borderId="0" xfId="0" applyFont="1" applyAlignment="1">
      <alignment vertical="center"/>
    </xf>
    <xf numFmtId="166" fontId="3" fillId="2" borderId="0" xfId="0" applyNumberFormat="1" applyFont="1" applyFill="1" applyAlignment="1">
      <alignment horizontal="center"/>
    </xf>
    <xf numFmtId="166" fontId="4" fillId="0" borderId="0" xfId="0" applyNumberFormat="1" applyFont="1"/>
    <xf numFmtId="166" fontId="5" fillId="4" borderId="3" xfId="0" applyNumberFormat="1" applyFont="1" applyFill="1" applyBorder="1" applyAlignment="1">
      <alignment horizontal="center" vertical="center" wrapText="1"/>
    </xf>
    <xf numFmtId="165" fontId="4" fillId="0" borderId="3" xfId="1" applyFont="1" applyBorder="1" applyAlignment="1">
      <alignment horizontal="center" vertical="center"/>
    </xf>
    <xf numFmtId="166" fontId="3" fillId="0" borderId="6" xfId="0" applyNumberFormat="1" applyFont="1" applyBorder="1"/>
    <xf numFmtId="167" fontId="4" fillId="0" borderId="23" xfId="0" applyNumberFormat="1" applyFont="1" applyBorder="1" applyAlignment="1">
      <alignment horizontal="center" vertical="center"/>
    </xf>
    <xf numFmtId="166" fontId="4" fillId="0" borderId="6" xfId="0" applyNumberFormat="1" applyFont="1" applyBorder="1" applyAlignment="1">
      <alignment horizontal="center" vertical="center"/>
    </xf>
    <xf numFmtId="167" fontId="4" fillId="0" borderId="0" xfId="0" applyNumberFormat="1" applyFont="1" applyAlignment="1">
      <alignment horizontal="center" vertical="center"/>
    </xf>
    <xf numFmtId="165" fontId="4" fillId="0" borderId="0" xfId="1" applyFont="1" applyBorder="1" applyAlignment="1">
      <alignment horizontal="center" vertical="center"/>
    </xf>
    <xf numFmtId="167" fontId="3" fillId="13" borderId="21" xfId="3"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wrapText="1"/>
    </xf>
    <xf numFmtId="0" fontId="3" fillId="0" borderId="0" xfId="0" applyFont="1" applyAlignment="1">
      <alignment horizontal="center" wrapText="1"/>
    </xf>
    <xf numFmtId="0" fontId="11" fillId="0" borderId="0" xfId="0" applyFont="1" applyAlignment="1">
      <alignment horizontal="center" vertical="center"/>
    </xf>
    <xf numFmtId="17" fontId="27" fillId="0" borderId="3" xfId="0" applyNumberFormat="1" applyFont="1" applyBorder="1" applyAlignment="1">
      <alignment horizontal="center"/>
    </xf>
    <xf numFmtId="0" fontId="27" fillId="0" borderId="3" xfId="0" applyFont="1" applyBorder="1" applyAlignment="1">
      <alignment horizontal="center"/>
    </xf>
    <xf numFmtId="0" fontId="27" fillId="0" borderId="0" xfId="0" applyFont="1" applyAlignment="1">
      <alignment horizontal="center"/>
    </xf>
    <xf numFmtId="0" fontId="26" fillId="3" borderId="30" xfId="0" applyFont="1" applyFill="1" applyBorder="1" applyAlignment="1">
      <alignment horizontal="center" vertical="center"/>
    </xf>
    <xf numFmtId="0" fontId="26" fillId="0" borderId="30" xfId="0" applyFont="1" applyBorder="1" applyAlignment="1">
      <alignment horizontal="center" vertical="center"/>
    </xf>
    <xf numFmtId="0" fontId="27" fillId="0" borderId="31" xfId="0" applyFont="1" applyBorder="1" applyAlignment="1">
      <alignment horizontal="center" vertical="center"/>
    </xf>
    <xf numFmtId="3" fontId="27" fillId="0" borderId="31" xfId="0" applyNumberFormat="1" applyFont="1" applyBorder="1" applyAlignment="1">
      <alignment horizontal="center" vertical="center"/>
    </xf>
    <xf numFmtId="0" fontId="27" fillId="0" borderId="0" xfId="0" applyFont="1" applyAlignment="1">
      <alignment horizontal="center" vertical="center" wrapText="1"/>
    </xf>
    <xf numFmtId="0" fontId="23" fillId="0" borderId="27"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5" fillId="0" borderId="29" xfId="0" quotePrefix="1" applyFont="1" applyBorder="1" applyAlignment="1">
      <alignment horizontal="left" vertical="center" wrapText="1"/>
    </xf>
    <xf numFmtId="0" fontId="25" fillId="0" borderId="29" xfId="0" applyFont="1" applyBorder="1" applyAlignment="1">
      <alignment horizontal="left" vertical="center" wrapText="1"/>
    </xf>
    <xf numFmtId="0" fontId="25" fillId="0" borderId="0" xfId="0" applyFont="1" applyAlignment="1">
      <alignment horizontal="left" vertical="center" wrapText="1"/>
    </xf>
    <xf numFmtId="0" fontId="26" fillId="0" borderId="30" xfId="0" applyFont="1" applyBorder="1" applyAlignment="1">
      <alignment horizontal="center" vertical="center" wrapText="1"/>
    </xf>
    <xf numFmtId="0" fontId="26"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left"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left" vertical="top"/>
    </xf>
    <xf numFmtId="167" fontId="3" fillId="0" borderId="6" xfId="0" applyNumberFormat="1" applyFont="1" applyBorder="1" applyAlignment="1">
      <alignment horizontal="center"/>
    </xf>
    <xf numFmtId="167" fontId="3" fillId="0" borderId="7" xfId="0" applyNumberFormat="1" applyFont="1" applyBorder="1" applyAlignment="1">
      <alignment horizontal="center"/>
    </xf>
  </cellXfs>
  <cellStyles count="7">
    <cellStyle name="Énfasis1" xfId="5" builtinId="29"/>
    <cellStyle name="Millares" xfId="2" builtinId="3"/>
    <cellStyle name="Moneda" xfId="3" builtinId="4"/>
    <cellStyle name="Moneda 2" xfId="1" xr:uid="{00000000-0005-0000-0000-000003000000}"/>
    <cellStyle name="Moneda 3" xfId="6" xr:uid="{00000000-0005-0000-0000-000004000000}"/>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5607357</xdr:colOff>
      <xdr:row>0</xdr:row>
      <xdr:rowOff>143033</xdr:rowOff>
    </xdr:from>
    <xdr:to>
      <xdr:col>6</xdr:col>
      <xdr:colOff>184212</xdr:colOff>
      <xdr:row>5</xdr:row>
      <xdr:rowOff>72159</xdr:rowOff>
    </xdr:to>
    <xdr:pic>
      <xdr:nvPicPr>
        <xdr:cNvPr id="2" name="Imagen 1">
          <a:extLst>
            <a:ext uri="{FF2B5EF4-FFF2-40B4-BE49-F238E27FC236}">
              <a16:creationId xmlns:a16="http://schemas.microsoft.com/office/drawing/2014/main" id="{0C40871E-19E5-6949-B6DF-AFEA03491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7698" y="143033"/>
          <a:ext cx="5371855" cy="737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E279"/>
  <sheetViews>
    <sheetView tabSelected="1" view="pageBreakPreview" topLeftCell="A11" zoomScale="75" zoomScaleNormal="100" zoomScaleSheetLayoutView="75" workbookViewId="0">
      <selection activeCell="H16" sqref="H16"/>
    </sheetView>
  </sheetViews>
  <sheetFormatPr baseColWidth="10" defaultColWidth="11.42578125" defaultRowHeight="15" x14ac:dyDescent="0.25"/>
  <cols>
    <col min="1" max="1" width="11.42578125" style="8" customWidth="1"/>
    <col min="2" max="2" width="61" style="9" customWidth="1"/>
    <col min="3" max="3" width="15.7109375" style="9" customWidth="1"/>
    <col min="4" max="4" width="11.42578125" style="8"/>
    <col min="5" max="5" width="16.140625" style="8" customWidth="1"/>
    <col min="6" max="6" width="17.140625" style="10" customWidth="1"/>
    <col min="7" max="7" width="18.28515625" style="10" customWidth="1"/>
    <col min="8" max="8" width="18" style="11" customWidth="1"/>
    <col min="9" max="9" width="17.85546875" style="8" customWidth="1"/>
    <col min="10" max="11" width="18" customWidth="1"/>
    <col min="12" max="12" width="11.42578125" customWidth="1"/>
    <col min="13" max="26" width="16.7109375" style="75" customWidth="1"/>
    <col min="27" max="27" width="11.42578125" customWidth="1"/>
    <col min="28" max="28" width="4.140625" customWidth="1"/>
    <col min="29" max="29" width="16.85546875" customWidth="1"/>
    <col min="30" max="30" width="15.7109375" customWidth="1"/>
    <col min="31" max="31" width="17.28515625" customWidth="1"/>
  </cols>
  <sheetData>
    <row r="1" spans="1:31" s="23" customFormat="1" ht="12" x14ac:dyDescent="0.25">
      <c r="M1" s="94"/>
      <c r="N1" s="94"/>
      <c r="O1" s="94"/>
      <c r="P1" s="94"/>
      <c r="Q1" s="94"/>
      <c r="R1" s="94"/>
      <c r="S1" s="94"/>
      <c r="T1" s="94"/>
      <c r="U1" s="94"/>
      <c r="V1" s="94"/>
      <c r="W1" s="94"/>
      <c r="X1" s="94"/>
      <c r="Y1" s="94"/>
      <c r="Z1" s="94"/>
    </row>
    <row r="2" spans="1:31" s="23" customFormat="1" ht="12" x14ac:dyDescent="0.25">
      <c r="M2" s="94"/>
      <c r="N2" s="94"/>
      <c r="O2" s="94"/>
      <c r="P2" s="94"/>
      <c r="Q2" s="94"/>
      <c r="R2" s="94"/>
      <c r="S2" s="94"/>
      <c r="T2" s="94"/>
      <c r="U2" s="94"/>
      <c r="V2" s="94"/>
      <c r="W2" s="94"/>
      <c r="X2" s="94"/>
      <c r="Y2" s="94"/>
      <c r="Z2" s="94"/>
    </row>
    <row r="3" spans="1:31" s="24" customFormat="1" ht="14.25" x14ac:dyDescent="0.25">
      <c r="F3" s="25"/>
      <c r="G3" s="25"/>
      <c r="H3" s="25"/>
      <c r="I3" s="26"/>
      <c r="J3" s="26"/>
      <c r="K3" s="26"/>
      <c r="M3" s="95"/>
      <c r="N3" s="95"/>
      <c r="O3" s="95"/>
      <c r="P3" s="95"/>
      <c r="Q3" s="95"/>
      <c r="R3" s="95"/>
      <c r="S3" s="95"/>
      <c r="T3" s="95"/>
      <c r="U3" s="95"/>
      <c r="V3" s="95"/>
      <c r="W3" s="95"/>
      <c r="X3" s="95"/>
      <c r="Y3" s="95"/>
      <c r="Z3" s="95"/>
    </row>
    <row r="4" spans="1:31" s="24" customFormat="1" ht="14.25" x14ac:dyDescent="0.25">
      <c r="F4" s="25"/>
      <c r="G4" s="25"/>
      <c r="H4" s="25"/>
      <c r="I4" s="26"/>
      <c r="J4" s="26"/>
      <c r="K4" s="26"/>
      <c r="M4" s="95"/>
      <c r="N4" s="95"/>
      <c r="O4" s="95"/>
      <c r="P4" s="95"/>
      <c r="Q4" s="95"/>
      <c r="R4" s="95"/>
      <c r="S4" s="95"/>
      <c r="T4" s="95"/>
      <c r="U4" s="95"/>
      <c r="V4" s="95"/>
      <c r="W4" s="95"/>
      <c r="X4" s="95"/>
      <c r="Y4" s="95"/>
      <c r="Z4" s="95"/>
    </row>
    <row r="5" spans="1:31" s="24" customFormat="1" ht="14.25" x14ac:dyDescent="0.25">
      <c r="F5" s="25"/>
      <c r="G5" s="25"/>
      <c r="H5" s="25"/>
      <c r="I5" s="26"/>
      <c r="J5" s="26"/>
      <c r="K5" s="26"/>
      <c r="M5" s="95"/>
      <c r="N5" s="95"/>
      <c r="O5" s="95"/>
      <c r="P5" s="95"/>
      <c r="Q5" s="95"/>
      <c r="R5" s="95"/>
      <c r="S5" s="95"/>
      <c r="T5" s="95"/>
      <c r="U5" s="95"/>
      <c r="V5" s="95"/>
      <c r="W5" s="95"/>
      <c r="X5" s="95"/>
      <c r="Y5" s="95"/>
      <c r="Z5" s="95"/>
    </row>
    <row r="6" spans="1:31" s="24" customFormat="1" ht="14.25" x14ac:dyDescent="0.25">
      <c r="F6" s="25"/>
      <c r="G6" s="25"/>
      <c r="H6" s="25"/>
      <c r="I6" s="26"/>
      <c r="J6" s="26"/>
      <c r="K6" s="26"/>
      <c r="M6" s="95"/>
      <c r="N6" s="95"/>
      <c r="O6" s="95"/>
      <c r="P6" s="95"/>
      <c r="Q6" s="95"/>
      <c r="R6" s="95"/>
      <c r="S6" s="95"/>
      <c r="T6" s="95"/>
      <c r="U6" s="95"/>
      <c r="V6" s="95"/>
      <c r="W6" s="95"/>
      <c r="X6" s="95"/>
      <c r="Y6" s="95"/>
      <c r="Z6" s="95"/>
    </row>
    <row r="7" spans="1:31" s="1" customFormat="1" ht="40.5" customHeight="1" x14ac:dyDescent="0.25">
      <c r="A7" s="157" t="s">
        <v>0</v>
      </c>
      <c r="B7" s="158"/>
      <c r="C7" s="158"/>
      <c r="D7" s="158"/>
      <c r="E7" s="158"/>
      <c r="F7" s="158"/>
      <c r="G7" s="158"/>
      <c r="H7" s="158"/>
      <c r="I7" s="158"/>
      <c r="J7" s="158"/>
      <c r="M7" s="96"/>
      <c r="N7" s="96"/>
      <c r="O7" s="96"/>
      <c r="P7" s="96"/>
      <c r="Q7" s="96"/>
      <c r="R7" s="96"/>
      <c r="S7" s="96"/>
      <c r="T7" s="96"/>
      <c r="U7" s="96"/>
      <c r="V7" s="96"/>
      <c r="W7" s="96"/>
      <c r="X7" s="96"/>
      <c r="Y7" s="96"/>
      <c r="Z7" s="96"/>
    </row>
    <row r="8" spans="1:31" s="7" customFormat="1" ht="3" customHeight="1" x14ac:dyDescent="0.25">
      <c r="A8" s="2"/>
      <c r="B8" s="3"/>
      <c r="C8" s="4"/>
      <c r="D8" s="4"/>
      <c r="E8" s="4"/>
      <c r="F8" s="5"/>
      <c r="G8" s="5"/>
      <c r="H8" s="4"/>
      <c r="I8" s="6"/>
      <c r="M8" s="97"/>
      <c r="N8" s="97"/>
      <c r="O8" s="97"/>
      <c r="P8" s="97"/>
      <c r="Q8" s="97"/>
      <c r="R8" s="97"/>
      <c r="S8" s="97"/>
      <c r="T8" s="97"/>
      <c r="U8" s="97"/>
      <c r="V8" s="97"/>
      <c r="W8" s="97"/>
      <c r="X8" s="97"/>
      <c r="Y8" s="97"/>
      <c r="Z8" s="97"/>
    </row>
    <row r="9" spans="1:31" ht="40.5" customHeight="1" x14ac:dyDescent="0.25">
      <c r="A9" s="159" t="s">
        <v>1</v>
      </c>
      <c r="B9" s="160"/>
      <c r="C9" s="160"/>
      <c r="D9" s="160"/>
      <c r="E9" s="160"/>
      <c r="F9" s="160"/>
      <c r="G9" s="160"/>
      <c r="H9" s="160"/>
      <c r="I9" s="160"/>
      <c r="J9" s="160"/>
    </row>
    <row r="11" spans="1:31" ht="39" thickBot="1" x14ac:dyDescent="0.3">
      <c r="E11" s="104" t="s">
        <v>2</v>
      </c>
      <c r="F11" s="104" t="s">
        <v>3</v>
      </c>
      <c r="G11" s="104" t="s">
        <v>4</v>
      </c>
      <c r="H11" s="104" t="s">
        <v>5</v>
      </c>
      <c r="I11" s="104" t="s">
        <v>6</v>
      </c>
      <c r="J11" s="104" t="s">
        <v>7</v>
      </c>
      <c r="K11" s="104" t="s">
        <v>8</v>
      </c>
    </row>
    <row r="12" spans="1:31" s="14" customFormat="1" ht="61.5" customHeight="1" x14ac:dyDescent="0.25">
      <c r="A12" s="105" t="s">
        <v>9</v>
      </c>
      <c r="B12" s="106" t="s">
        <v>10</v>
      </c>
      <c r="C12" s="106" t="s">
        <v>11</v>
      </c>
      <c r="D12" s="106" t="s">
        <v>12</v>
      </c>
      <c r="E12" s="107" t="s">
        <v>13</v>
      </c>
      <c r="F12" s="107" t="s">
        <v>13</v>
      </c>
      <c r="G12" s="107" t="s">
        <v>13</v>
      </c>
      <c r="H12" s="107" t="s">
        <v>13</v>
      </c>
      <c r="I12" s="107" t="s">
        <v>13</v>
      </c>
      <c r="J12" s="107" t="s">
        <v>13</v>
      </c>
      <c r="K12" s="107" t="s">
        <v>13</v>
      </c>
      <c r="L12" s="108"/>
      <c r="M12" s="109" t="s">
        <v>14</v>
      </c>
      <c r="N12" s="109" t="s">
        <v>15</v>
      </c>
      <c r="O12" s="110" t="s">
        <v>2</v>
      </c>
      <c r="P12" s="111" t="s">
        <v>3</v>
      </c>
      <c r="Q12" s="111" t="s">
        <v>4</v>
      </c>
      <c r="R12" s="111" t="s">
        <v>5</v>
      </c>
      <c r="S12" s="111" t="s">
        <v>6</v>
      </c>
      <c r="T12" s="111" t="s">
        <v>7</v>
      </c>
      <c r="U12" s="111" t="s">
        <v>8</v>
      </c>
      <c r="V12" s="156" t="s">
        <v>16</v>
      </c>
      <c r="W12" s="112" t="s">
        <v>17</v>
      </c>
      <c r="X12" s="112" t="s">
        <v>18</v>
      </c>
      <c r="Y12" s="112" t="s">
        <v>19</v>
      </c>
      <c r="Z12" s="112" t="s">
        <v>20</v>
      </c>
      <c r="AA12" s="80" t="s">
        <v>21</v>
      </c>
      <c r="AB12"/>
      <c r="AC12" s="78" t="s">
        <v>22</v>
      </c>
      <c r="AD12" s="78" t="s">
        <v>23</v>
      </c>
      <c r="AE12" s="80" t="s">
        <v>24</v>
      </c>
    </row>
    <row r="13" spans="1:31" ht="50.1" customHeight="1" x14ac:dyDescent="0.25">
      <c r="A13" s="113">
        <v>1</v>
      </c>
      <c r="B13" s="16" t="s">
        <v>25</v>
      </c>
      <c r="C13" s="15" t="s">
        <v>26</v>
      </c>
      <c r="D13" s="17">
        <v>1</v>
      </c>
      <c r="E13" s="100">
        <v>32715</v>
      </c>
      <c r="F13" s="18">
        <v>38462.184873949584</v>
      </c>
      <c r="G13" s="18">
        <v>32000</v>
      </c>
      <c r="H13" s="22">
        <v>22941.176470588234</v>
      </c>
      <c r="I13" s="22">
        <v>489397</v>
      </c>
      <c r="J13" s="76">
        <v>83336</v>
      </c>
      <c r="K13" s="77">
        <v>102857.14285714286</v>
      </c>
      <c r="M13" s="81">
        <f>+W13-Z13</f>
        <v>-53455.485429314183</v>
      </c>
      <c r="N13" s="81">
        <f>+W13+Z13</f>
        <v>282515.05805836577</v>
      </c>
      <c r="O13" s="81">
        <f t="shared" ref="O13:U28" si="0">IF(AND(E13&gt;$M13,E13&lt;$N13),E13,"")</f>
        <v>32715</v>
      </c>
      <c r="P13" s="81">
        <f t="shared" si="0"/>
        <v>38462.184873949584</v>
      </c>
      <c r="Q13" s="81">
        <f t="shared" si="0"/>
        <v>32000</v>
      </c>
      <c r="R13" s="81">
        <f t="shared" si="0"/>
        <v>22941.176470588234</v>
      </c>
      <c r="S13" s="81" t="str">
        <f t="shared" si="0"/>
        <v/>
      </c>
      <c r="T13" s="81">
        <f t="shared" si="0"/>
        <v>83336</v>
      </c>
      <c r="U13" s="81">
        <f t="shared" si="0"/>
        <v>102857.14285714286</v>
      </c>
      <c r="V13" s="98">
        <f>AVERAGE(O13:U13)</f>
        <v>52051.917366946778</v>
      </c>
      <c r="W13" s="81">
        <f>AVERAGE(E13:K13)</f>
        <v>114529.7863145258</v>
      </c>
      <c r="X13" s="81">
        <f>MIN(E13:K13)</f>
        <v>22941.176470588234</v>
      </c>
      <c r="Y13" s="81">
        <f>GEOMEAN(E13:K13)</f>
        <v>62852.852567190923</v>
      </c>
      <c r="Z13" s="81">
        <f>STDEVA(E13:K13)</f>
        <v>167985.27174383998</v>
      </c>
      <c r="AA13" s="114">
        <f>+Z13/W13</f>
        <v>1.466738716184389</v>
      </c>
      <c r="AC13" s="82">
        <f>ROUND(IF(V13&lt;W13,V13,W13),0)</f>
        <v>52052</v>
      </c>
      <c r="AD13" s="128">
        <f>ROUND((AC13*0.19),0)</f>
        <v>9890</v>
      </c>
      <c r="AE13" s="129">
        <f>+AC13+AD13</f>
        <v>61942</v>
      </c>
    </row>
    <row r="14" spans="1:31" ht="50.1" customHeight="1" x14ac:dyDescent="0.25">
      <c r="A14" s="113">
        <v>2</v>
      </c>
      <c r="B14" s="16" t="s">
        <v>27</v>
      </c>
      <c r="C14" s="15" t="s">
        <v>11</v>
      </c>
      <c r="D14" s="17">
        <v>1</v>
      </c>
      <c r="E14" s="100">
        <v>113096</v>
      </c>
      <c r="F14" s="18">
        <v>180714.28571428571</v>
      </c>
      <c r="G14" s="18">
        <v>157143</v>
      </c>
      <c r="H14" s="22">
        <v>101964.28571428572</v>
      </c>
      <c r="I14" s="22">
        <v>593327</v>
      </c>
      <c r="J14" s="77">
        <v>62394</v>
      </c>
      <c r="K14" s="77">
        <v>90000</v>
      </c>
      <c r="M14" s="81">
        <f t="shared" ref="M14:M77" si="1">+W14-Z14</f>
        <v>1289.0648095661891</v>
      </c>
      <c r="N14" s="81">
        <f t="shared" ref="N14:N77" si="2">+W14+Z14</f>
        <v>369750.52702716849</v>
      </c>
      <c r="O14" s="81">
        <f t="shared" si="0"/>
        <v>113096</v>
      </c>
      <c r="P14" s="81">
        <f t="shared" si="0"/>
        <v>180714.28571428571</v>
      </c>
      <c r="Q14" s="81">
        <f t="shared" si="0"/>
        <v>157143</v>
      </c>
      <c r="R14" s="81">
        <f t="shared" si="0"/>
        <v>101964.28571428572</v>
      </c>
      <c r="S14" s="81" t="str">
        <f t="shared" si="0"/>
        <v/>
      </c>
      <c r="T14" s="81">
        <f t="shared" si="0"/>
        <v>62394</v>
      </c>
      <c r="U14" s="81">
        <f t="shared" si="0"/>
        <v>90000</v>
      </c>
      <c r="V14" s="98">
        <f t="shared" ref="V14:V77" si="3">AVERAGE(O14:U14)</f>
        <v>117551.92857142857</v>
      </c>
      <c r="W14" s="81">
        <f t="shared" ref="W14:W77" si="4">AVERAGE(E14:K14)</f>
        <v>185519.79591836734</v>
      </c>
      <c r="X14" s="81">
        <f t="shared" ref="X14:X77" si="5">MIN(E14:K14)</f>
        <v>62394</v>
      </c>
      <c r="Y14" s="81">
        <f t="shared" ref="Y14:Y77" si="6">GEOMEAN(E14:K14)</f>
        <v>140690.91141938069</v>
      </c>
      <c r="Z14" s="81">
        <f t="shared" ref="Z14:Z77" si="7">STDEVA(E14:K14)</f>
        <v>184230.73110880115</v>
      </c>
      <c r="AA14" s="114">
        <f t="shared" ref="AA14:AA77" si="8">+Z14/W14</f>
        <v>0.99305160506896306</v>
      </c>
      <c r="AC14" s="82">
        <f t="shared" ref="AC14:AC77" si="9">ROUND(IF(V14&lt;W14,V14,W14),0)</f>
        <v>117552</v>
      </c>
      <c r="AD14" s="128">
        <f t="shared" ref="AD14:AD77" si="10">ROUND((AC14*0.19),0)</f>
        <v>22335</v>
      </c>
      <c r="AE14" s="129">
        <f t="shared" ref="AE14:AE77" si="11">+AC14+AD14</f>
        <v>139887</v>
      </c>
    </row>
    <row r="15" spans="1:31" ht="50.1" customHeight="1" x14ac:dyDescent="0.25">
      <c r="A15" s="113">
        <v>3</v>
      </c>
      <c r="B15" s="16" t="s">
        <v>28</v>
      </c>
      <c r="C15" s="15" t="s">
        <v>26</v>
      </c>
      <c r="D15" s="17">
        <v>1</v>
      </c>
      <c r="E15" s="100">
        <v>200078</v>
      </c>
      <c r="F15" s="18">
        <v>253000</v>
      </c>
      <c r="G15" s="18">
        <v>273025</v>
      </c>
      <c r="H15" s="22">
        <v>55115.546218487398</v>
      </c>
      <c r="I15" s="22">
        <v>355634</v>
      </c>
      <c r="J15" s="77">
        <v>165000</v>
      </c>
      <c r="K15" s="77">
        <v>86974.789915966394</v>
      </c>
      <c r="M15" s="81">
        <f t="shared" si="1"/>
        <v>92466.05459549799</v>
      </c>
      <c r="N15" s="81">
        <f t="shared" si="2"/>
        <v>304341.75572863163</v>
      </c>
      <c r="O15" s="81">
        <f t="shared" si="0"/>
        <v>200078</v>
      </c>
      <c r="P15" s="81">
        <f t="shared" si="0"/>
        <v>253000</v>
      </c>
      <c r="Q15" s="81">
        <f t="shared" si="0"/>
        <v>273025</v>
      </c>
      <c r="R15" s="81" t="str">
        <f t="shared" si="0"/>
        <v/>
      </c>
      <c r="S15" s="81" t="str">
        <f t="shared" si="0"/>
        <v/>
      </c>
      <c r="T15" s="81">
        <f t="shared" si="0"/>
        <v>165000</v>
      </c>
      <c r="U15" s="81" t="str">
        <f t="shared" si="0"/>
        <v/>
      </c>
      <c r="V15" s="98">
        <f t="shared" si="3"/>
        <v>222775.75</v>
      </c>
      <c r="W15" s="81">
        <f t="shared" si="4"/>
        <v>198403.90516206482</v>
      </c>
      <c r="X15" s="81">
        <f t="shared" si="5"/>
        <v>55115.546218487398</v>
      </c>
      <c r="Y15" s="81">
        <f t="shared" si="6"/>
        <v>168692.86491100979</v>
      </c>
      <c r="Z15" s="81">
        <f t="shared" si="7"/>
        <v>105937.85056656683</v>
      </c>
      <c r="AA15" s="114">
        <f t="shared" si="8"/>
        <v>0.5339504304617001</v>
      </c>
      <c r="AC15" s="82">
        <f t="shared" si="9"/>
        <v>198404</v>
      </c>
      <c r="AD15" s="128">
        <f t="shared" si="10"/>
        <v>37697</v>
      </c>
      <c r="AE15" s="129">
        <f t="shared" si="11"/>
        <v>236101</v>
      </c>
    </row>
    <row r="16" spans="1:31" ht="50.1" customHeight="1" x14ac:dyDescent="0.25">
      <c r="A16" s="113">
        <v>4</v>
      </c>
      <c r="B16" s="16" t="s">
        <v>29</v>
      </c>
      <c r="C16" s="15" t="s">
        <v>30</v>
      </c>
      <c r="D16" s="17">
        <v>1</v>
      </c>
      <c r="E16" s="100">
        <v>198644</v>
      </c>
      <c r="F16" s="18">
        <v>183420.16806722688</v>
      </c>
      <c r="G16" s="18">
        <v>177983</v>
      </c>
      <c r="H16" s="22">
        <v>133897.05882352943</v>
      </c>
      <c r="I16" s="22">
        <v>195894</v>
      </c>
      <c r="J16" s="77">
        <v>123012</v>
      </c>
      <c r="K16" s="77">
        <v>106638.65546218488</v>
      </c>
      <c r="M16" s="81">
        <f t="shared" si="1"/>
        <v>122176.70287188017</v>
      </c>
      <c r="N16" s="81">
        <f t="shared" si="2"/>
        <v>197677.26351467447</v>
      </c>
      <c r="O16" s="81" t="str">
        <f t="shared" si="0"/>
        <v/>
      </c>
      <c r="P16" s="81">
        <f t="shared" si="0"/>
        <v>183420.16806722688</v>
      </c>
      <c r="Q16" s="81">
        <f t="shared" si="0"/>
        <v>177983</v>
      </c>
      <c r="R16" s="81">
        <f t="shared" si="0"/>
        <v>133897.05882352943</v>
      </c>
      <c r="S16" s="81">
        <f t="shared" si="0"/>
        <v>195894</v>
      </c>
      <c r="T16" s="81">
        <f t="shared" si="0"/>
        <v>123012</v>
      </c>
      <c r="U16" s="81" t="str">
        <f t="shared" si="0"/>
        <v/>
      </c>
      <c r="V16" s="98">
        <f t="shared" si="3"/>
        <v>162841.24537815124</v>
      </c>
      <c r="W16" s="81">
        <f t="shared" si="4"/>
        <v>159926.98319327732</v>
      </c>
      <c r="X16" s="81">
        <f t="shared" si="5"/>
        <v>106638.65546218488</v>
      </c>
      <c r="Y16" s="81">
        <f t="shared" si="6"/>
        <v>155829.89127629378</v>
      </c>
      <c r="Z16" s="81">
        <f t="shared" si="7"/>
        <v>37750.280321397157</v>
      </c>
      <c r="AA16" s="114">
        <f t="shared" si="8"/>
        <v>0.23604697323512086</v>
      </c>
      <c r="AC16" s="82">
        <f t="shared" si="9"/>
        <v>159927</v>
      </c>
      <c r="AD16" s="128">
        <f t="shared" si="10"/>
        <v>30386</v>
      </c>
      <c r="AE16" s="129">
        <f t="shared" si="11"/>
        <v>190313</v>
      </c>
    </row>
    <row r="17" spans="1:31" ht="50.1" customHeight="1" x14ac:dyDescent="0.25">
      <c r="A17" s="113">
        <v>5</v>
      </c>
      <c r="B17" s="16" t="s">
        <v>31</v>
      </c>
      <c r="C17" s="15" t="s">
        <v>11</v>
      </c>
      <c r="D17" s="17">
        <v>1</v>
      </c>
      <c r="E17" s="100">
        <v>64228</v>
      </c>
      <c r="F17" s="18">
        <v>67453.781512605041</v>
      </c>
      <c r="G17" s="18">
        <v>73782</v>
      </c>
      <c r="H17" s="22">
        <v>20980.392156862745</v>
      </c>
      <c r="I17" s="22">
        <v>30420</v>
      </c>
      <c r="J17" s="77">
        <v>20199</v>
      </c>
      <c r="K17" s="77">
        <v>56722.689075630253</v>
      </c>
      <c r="M17" s="81">
        <f t="shared" si="1"/>
        <v>24611.686769839802</v>
      </c>
      <c r="N17" s="81">
        <f t="shared" si="2"/>
        <v>70755.702585902502</v>
      </c>
      <c r="O17" s="81">
        <f t="shared" si="0"/>
        <v>64228</v>
      </c>
      <c r="P17" s="81">
        <f t="shared" si="0"/>
        <v>67453.781512605041</v>
      </c>
      <c r="Q17" s="81" t="str">
        <f t="shared" si="0"/>
        <v/>
      </c>
      <c r="R17" s="81" t="str">
        <f t="shared" si="0"/>
        <v/>
      </c>
      <c r="S17" s="81">
        <f t="shared" si="0"/>
        <v>30420</v>
      </c>
      <c r="T17" s="81" t="str">
        <f t="shared" si="0"/>
        <v/>
      </c>
      <c r="U17" s="81">
        <f t="shared" si="0"/>
        <v>56722.689075630253</v>
      </c>
      <c r="V17" s="98">
        <f t="shared" si="3"/>
        <v>54706.117647058818</v>
      </c>
      <c r="W17" s="81">
        <f t="shared" si="4"/>
        <v>47683.69467787115</v>
      </c>
      <c r="X17" s="81">
        <f t="shared" si="5"/>
        <v>20199</v>
      </c>
      <c r="Y17" s="81">
        <f t="shared" si="6"/>
        <v>42082.913772186956</v>
      </c>
      <c r="Z17" s="81">
        <f t="shared" si="7"/>
        <v>23072.007908031348</v>
      </c>
      <c r="AA17" s="114">
        <f t="shared" si="8"/>
        <v>0.48385528981961434</v>
      </c>
      <c r="AC17" s="82">
        <f t="shared" si="9"/>
        <v>47684</v>
      </c>
      <c r="AD17" s="128">
        <f t="shared" si="10"/>
        <v>9060</v>
      </c>
      <c r="AE17" s="129">
        <f t="shared" si="11"/>
        <v>56744</v>
      </c>
    </row>
    <row r="18" spans="1:31" ht="50.1" customHeight="1" x14ac:dyDescent="0.25">
      <c r="A18" s="113">
        <v>6</v>
      </c>
      <c r="B18" s="16" t="s">
        <v>32</v>
      </c>
      <c r="C18" s="15" t="s">
        <v>11</v>
      </c>
      <c r="D18" s="17">
        <v>1</v>
      </c>
      <c r="E18" s="100">
        <v>104458</v>
      </c>
      <c r="F18" s="18">
        <v>53924.369747899153</v>
      </c>
      <c r="G18" s="18">
        <v>209916</v>
      </c>
      <c r="H18" s="22">
        <v>134947.47899159664</v>
      </c>
      <c r="I18" s="22">
        <v>389240</v>
      </c>
      <c r="J18" s="77">
        <v>50420</v>
      </c>
      <c r="K18" s="77">
        <v>51050.420168067227</v>
      </c>
      <c r="M18" s="81">
        <f t="shared" si="1"/>
        <v>18425.027345995331</v>
      </c>
      <c r="N18" s="81">
        <f t="shared" si="2"/>
        <v>265562.47805616551</v>
      </c>
      <c r="O18" s="81">
        <f t="shared" si="0"/>
        <v>104458</v>
      </c>
      <c r="P18" s="81">
        <f t="shared" si="0"/>
        <v>53924.369747899153</v>
      </c>
      <c r="Q18" s="81">
        <f t="shared" si="0"/>
        <v>209916</v>
      </c>
      <c r="R18" s="81">
        <f t="shared" si="0"/>
        <v>134947.47899159664</v>
      </c>
      <c r="S18" s="81" t="str">
        <f t="shared" si="0"/>
        <v/>
      </c>
      <c r="T18" s="81">
        <f t="shared" si="0"/>
        <v>50420</v>
      </c>
      <c r="U18" s="81">
        <f t="shared" si="0"/>
        <v>51050.420168067227</v>
      </c>
      <c r="V18" s="98">
        <f t="shared" si="3"/>
        <v>100786.04481792716</v>
      </c>
      <c r="W18" s="81">
        <f t="shared" si="4"/>
        <v>141993.75270108043</v>
      </c>
      <c r="X18" s="81">
        <f t="shared" si="5"/>
        <v>50420</v>
      </c>
      <c r="Y18" s="81">
        <f t="shared" si="6"/>
        <v>106932.10201608435</v>
      </c>
      <c r="Z18" s="81">
        <f t="shared" si="7"/>
        <v>123568.7253550851</v>
      </c>
      <c r="AA18" s="114">
        <f t="shared" si="8"/>
        <v>0.8702405775218649</v>
      </c>
      <c r="AC18" s="82">
        <f t="shared" si="9"/>
        <v>100786</v>
      </c>
      <c r="AD18" s="128">
        <f t="shared" si="10"/>
        <v>19149</v>
      </c>
      <c r="AE18" s="129">
        <f t="shared" si="11"/>
        <v>119935</v>
      </c>
    </row>
    <row r="19" spans="1:31" ht="50.1" customHeight="1" x14ac:dyDescent="0.25">
      <c r="A19" s="113">
        <v>7</v>
      </c>
      <c r="B19" s="16" t="s">
        <v>33</v>
      </c>
      <c r="C19" s="15" t="s">
        <v>34</v>
      </c>
      <c r="D19" s="17">
        <v>1</v>
      </c>
      <c r="E19" s="100">
        <v>15736</v>
      </c>
      <c r="F19" s="18">
        <v>19327.731092436974</v>
      </c>
      <c r="G19" s="18">
        <v>53782</v>
      </c>
      <c r="H19" s="22">
        <v>23781.512605042015</v>
      </c>
      <c r="I19" s="22">
        <v>5674879</v>
      </c>
      <c r="J19" s="77">
        <v>14250</v>
      </c>
      <c r="K19" s="77">
        <v>47268.907563025212</v>
      </c>
      <c r="M19" s="81">
        <f t="shared" si="1"/>
        <v>-1298414.5521850123</v>
      </c>
      <c r="N19" s="81">
        <f t="shared" si="2"/>
        <v>2969564.5954022994</v>
      </c>
      <c r="O19" s="81">
        <f t="shared" si="0"/>
        <v>15736</v>
      </c>
      <c r="P19" s="81">
        <f t="shared" si="0"/>
        <v>19327.731092436974</v>
      </c>
      <c r="Q19" s="81">
        <f t="shared" si="0"/>
        <v>53782</v>
      </c>
      <c r="R19" s="81">
        <f t="shared" si="0"/>
        <v>23781.512605042015</v>
      </c>
      <c r="S19" s="81" t="str">
        <f t="shared" si="0"/>
        <v/>
      </c>
      <c r="T19" s="81">
        <f t="shared" si="0"/>
        <v>14250</v>
      </c>
      <c r="U19" s="81">
        <f t="shared" si="0"/>
        <v>47268.907563025212</v>
      </c>
      <c r="V19" s="98">
        <f t="shared" si="3"/>
        <v>29024.358543417369</v>
      </c>
      <c r="W19" s="81">
        <f t="shared" si="4"/>
        <v>835575.02160864347</v>
      </c>
      <c r="X19" s="81">
        <f t="shared" si="5"/>
        <v>14250</v>
      </c>
      <c r="Y19" s="81">
        <f t="shared" si="6"/>
        <v>54815.049595381621</v>
      </c>
      <c r="Z19" s="81">
        <f t="shared" si="7"/>
        <v>2133989.5737936557</v>
      </c>
      <c r="AA19" s="114">
        <f t="shared" si="8"/>
        <v>2.5539173845638818</v>
      </c>
      <c r="AC19" s="82">
        <f t="shared" si="9"/>
        <v>29024</v>
      </c>
      <c r="AD19" s="128">
        <f t="shared" si="10"/>
        <v>5515</v>
      </c>
      <c r="AE19" s="129">
        <f t="shared" si="11"/>
        <v>34539</v>
      </c>
    </row>
    <row r="20" spans="1:31" ht="50.1" customHeight="1" x14ac:dyDescent="0.25">
      <c r="A20" s="113">
        <v>8</v>
      </c>
      <c r="B20" s="16" t="s">
        <v>35</v>
      </c>
      <c r="C20" s="15" t="s">
        <v>11</v>
      </c>
      <c r="D20" s="17">
        <v>1</v>
      </c>
      <c r="E20" s="100">
        <v>9088</v>
      </c>
      <c r="F20" s="18">
        <v>655.21008403361338</v>
      </c>
      <c r="G20" s="18">
        <v>672</v>
      </c>
      <c r="H20" s="22">
        <v>23781.512605042015</v>
      </c>
      <c r="I20" s="22"/>
      <c r="J20" s="77">
        <v>18908</v>
      </c>
      <c r="K20" s="77">
        <v>55588.23529411765</v>
      </c>
      <c r="M20" s="81">
        <f t="shared" si="1"/>
        <v>-2512.5016603668882</v>
      </c>
      <c r="N20" s="81">
        <f t="shared" si="2"/>
        <v>38743.487654764642</v>
      </c>
      <c r="O20" s="81">
        <f t="shared" si="0"/>
        <v>9088</v>
      </c>
      <c r="P20" s="81">
        <f t="shared" si="0"/>
        <v>655.21008403361338</v>
      </c>
      <c r="Q20" s="81">
        <f t="shared" si="0"/>
        <v>672</v>
      </c>
      <c r="R20" s="81">
        <f t="shared" si="0"/>
        <v>23781.512605042015</v>
      </c>
      <c r="S20" s="81">
        <f t="shared" si="0"/>
        <v>0</v>
      </c>
      <c r="T20" s="81">
        <f t="shared" si="0"/>
        <v>18908</v>
      </c>
      <c r="U20" s="81" t="str">
        <f t="shared" si="0"/>
        <v/>
      </c>
      <c r="V20" s="98">
        <f t="shared" si="3"/>
        <v>8850.787114845938</v>
      </c>
      <c r="W20" s="81">
        <f t="shared" si="4"/>
        <v>18115.492997198879</v>
      </c>
      <c r="X20" s="81">
        <f t="shared" si="5"/>
        <v>655.21008403361338</v>
      </c>
      <c r="Y20" s="81">
        <f t="shared" si="6"/>
        <v>6813.1458575297047</v>
      </c>
      <c r="Z20" s="81">
        <f t="shared" si="7"/>
        <v>20627.994657565767</v>
      </c>
      <c r="AA20" s="114">
        <f t="shared" si="8"/>
        <v>1.1386935293869942</v>
      </c>
      <c r="AC20" s="82">
        <f t="shared" si="9"/>
        <v>8851</v>
      </c>
      <c r="AD20" s="128">
        <f t="shared" si="10"/>
        <v>1682</v>
      </c>
      <c r="AE20" s="129">
        <f t="shared" si="11"/>
        <v>10533</v>
      </c>
    </row>
    <row r="21" spans="1:31" ht="50.1" customHeight="1" x14ac:dyDescent="0.25">
      <c r="A21" s="113">
        <v>9</v>
      </c>
      <c r="B21" s="16" t="s">
        <v>36</v>
      </c>
      <c r="C21" s="15" t="s">
        <v>37</v>
      </c>
      <c r="D21" s="17">
        <v>1</v>
      </c>
      <c r="E21" s="100">
        <v>51369</v>
      </c>
      <c r="F21" s="18">
        <v>55857.142857142862</v>
      </c>
      <c r="G21" s="18">
        <v>48235</v>
      </c>
      <c r="H21" s="22">
        <v>23781.512605042015</v>
      </c>
      <c r="I21" s="22">
        <v>1018616</v>
      </c>
      <c r="J21" s="77">
        <v>26382</v>
      </c>
      <c r="K21" s="77">
        <v>54831.932773109249</v>
      </c>
      <c r="M21" s="81">
        <f t="shared" si="1"/>
        <v>-186105.47218719849</v>
      </c>
      <c r="N21" s="81">
        <f t="shared" si="2"/>
        <v>551554.78311156831</v>
      </c>
      <c r="O21" s="81">
        <f t="shared" si="0"/>
        <v>51369</v>
      </c>
      <c r="P21" s="81">
        <f t="shared" si="0"/>
        <v>55857.142857142862</v>
      </c>
      <c r="Q21" s="81">
        <f t="shared" si="0"/>
        <v>48235</v>
      </c>
      <c r="R21" s="81">
        <f t="shared" si="0"/>
        <v>23781.512605042015</v>
      </c>
      <c r="S21" s="81" t="str">
        <f t="shared" si="0"/>
        <v/>
      </c>
      <c r="T21" s="81">
        <f t="shared" si="0"/>
        <v>26382</v>
      </c>
      <c r="U21" s="81">
        <f t="shared" si="0"/>
        <v>54831.932773109249</v>
      </c>
      <c r="V21" s="98">
        <f t="shared" si="3"/>
        <v>43409.431372549028</v>
      </c>
      <c r="W21" s="81">
        <f t="shared" si="4"/>
        <v>182724.65546218489</v>
      </c>
      <c r="X21" s="81">
        <f t="shared" si="5"/>
        <v>23781.512605042015</v>
      </c>
      <c r="Y21" s="81">
        <f t="shared" si="6"/>
        <v>64900.437051519519</v>
      </c>
      <c r="Z21" s="81">
        <f t="shared" si="7"/>
        <v>368830.12764938339</v>
      </c>
      <c r="AA21" s="114">
        <f t="shared" si="8"/>
        <v>2.0185022470911882</v>
      </c>
      <c r="AC21" s="82">
        <f t="shared" si="9"/>
        <v>43409</v>
      </c>
      <c r="AD21" s="128">
        <f t="shared" si="10"/>
        <v>8248</v>
      </c>
      <c r="AE21" s="129">
        <f t="shared" si="11"/>
        <v>51657</v>
      </c>
    </row>
    <row r="22" spans="1:31" ht="50.1" customHeight="1" x14ac:dyDescent="0.25">
      <c r="A22" s="113">
        <v>10</v>
      </c>
      <c r="B22" s="16" t="s">
        <v>38</v>
      </c>
      <c r="C22" s="15" t="s">
        <v>11</v>
      </c>
      <c r="D22" s="17">
        <v>1</v>
      </c>
      <c r="E22" s="100">
        <v>127824</v>
      </c>
      <c r="F22" s="18">
        <v>127563.02521008404</v>
      </c>
      <c r="G22" s="18">
        <v>302800</v>
      </c>
      <c r="H22" s="22">
        <v>56165.966386554624</v>
      </c>
      <c r="I22" s="22">
        <v>70912</v>
      </c>
      <c r="J22" s="77">
        <v>83193</v>
      </c>
      <c r="K22" s="77">
        <v>55588.23529411765</v>
      </c>
      <c r="M22" s="81">
        <f t="shared" si="1"/>
        <v>30652.008597220076</v>
      </c>
      <c r="N22" s="81">
        <f t="shared" si="2"/>
        <v>204789.7705144246</v>
      </c>
      <c r="O22" s="81">
        <f t="shared" si="0"/>
        <v>127824</v>
      </c>
      <c r="P22" s="81">
        <f t="shared" si="0"/>
        <v>127563.02521008404</v>
      </c>
      <c r="Q22" s="81" t="str">
        <f t="shared" si="0"/>
        <v/>
      </c>
      <c r="R22" s="81">
        <f t="shared" si="0"/>
        <v>56165.966386554624</v>
      </c>
      <c r="S22" s="81">
        <f t="shared" si="0"/>
        <v>70912</v>
      </c>
      <c r="T22" s="81">
        <f t="shared" si="0"/>
        <v>83193</v>
      </c>
      <c r="U22" s="81">
        <f t="shared" si="0"/>
        <v>55588.23529411765</v>
      </c>
      <c r="V22" s="98">
        <f t="shared" si="3"/>
        <v>86874.371148459395</v>
      </c>
      <c r="W22" s="81">
        <f t="shared" si="4"/>
        <v>117720.88955582233</v>
      </c>
      <c r="X22" s="81">
        <f t="shared" si="5"/>
        <v>55588.23529411765</v>
      </c>
      <c r="Y22" s="81">
        <f t="shared" si="6"/>
        <v>98652.469491355499</v>
      </c>
      <c r="Z22" s="81">
        <f t="shared" si="7"/>
        <v>87068.880958602254</v>
      </c>
      <c r="AA22" s="114">
        <f t="shared" si="8"/>
        <v>0.73962133048030421</v>
      </c>
      <c r="AC22" s="82">
        <f t="shared" si="9"/>
        <v>86874</v>
      </c>
      <c r="AD22" s="128">
        <f t="shared" si="10"/>
        <v>16506</v>
      </c>
      <c r="AE22" s="129">
        <f t="shared" si="11"/>
        <v>103380</v>
      </c>
    </row>
    <row r="23" spans="1:31" ht="50.1" customHeight="1" x14ac:dyDescent="0.25">
      <c r="A23" s="113">
        <v>11</v>
      </c>
      <c r="B23" s="16" t="s">
        <v>39</v>
      </c>
      <c r="C23" s="15" t="s">
        <v>11</v>
      </c>
      <c r="D23" s="17">
        <v>1</v>
      </c>
      <c r="E23" s="100">
        <v>9047</v>
      </c>
      <c r="F23" s="18">
        <v>5411.7647058823522</v>
      </c>
      <c r="G23" s="18">
        <v>7400</v>
      </c>
      <c r="H23" s="22">
        <v>38308.823529411762</v>
      </c>
      <c r="I23" s="22">
        <v>3635</v>
      </c>
      <c r="J23" s="77">
        <v>44810</v>
      </c>
      <c r="K23" s="77">
        <v>46134.45378151261</v>
      </c>
      <c r="M23" s="81">
        <f t="shared" si="1"/>
        <v>2265.4798032093749</v>
      </c>
      <c r="N23" s="81">
        <f t="shared" si="2"/>
        <v>41947.960773021114</v>
      </c>
      <c r="O23" s="81">
        <f t="shared" si="0"/>
        <v>9047</v>
      </c>
      <c r="P23" s="81">
        <f t="shared" si="0"/>
        <v>5411.7647058823522</v>
      </c>
      <c r="Q23" s="81">
        <f t="shared" si="0"/>
        <v>7400</v>
      </c>
      <c r="R23" s="81">
        <f t="shared" si="0"/>
        <v>38308.823529411762</v>
      </c>
      <c r="S23" s="81">
        <f t="shared" si="0"/>
        <v>3635</v>
      </c>
      <c r="T23" s="81" t="str">
        <f t="shared" si="0"/>
        <v/>
      </c>
      <c r="U23" s="81" t="str">
        <f t="shared" si="0"/>
        <v/>
      </c>
      <c r="V23" s="98">
        <f t="shared" si="3"/>
        <v>12760.517647058823</v>
      </c>
      <c r="W23" s="81">
        <f t="shared" si="4"/>
        <v>22106.720288115244</v>
      </c>
      <c r="X23" s="81">
        <f t="shared" si="5"/>
        <v>3635</v>
      </c>
      <c r="Y23" s="81">
        <f t="shared" si="6"/>
        <v>13978.751874973192</v>
      </c>
      <c r="Z23" s="81">
        <f t="shared" si="7"/>
        <v>19841.240484905869</v>
      </c>
      <c r="AA23" s="114">
        <f t="shared" si="8"/>
        <v>0.89752076410776704</v>
      </c>
      <c r="AC23" s="82">
        <f t="shared" si="9"/>
        <v>12761</v>
      </c>
      <c r="AD23" s="128">
        <f t="shared" si="10"/>
        <v>2425</v>
      </c>
      <c r="AE23" s="129">
        <f t="shared" si="11"/>
        <v>15186</v>
      </c>
    </row>
    <row r="24" spans="1:31" ht="50.1" customHeight="1" x14ac:dyDescent="0.25">
      <c r="A24" s="113">
        <v>12</v>
      </c>
      <c r="B24" s="16" t="s">
        <v>40</v>
      </c>
      <c r="C24" s="15" t="s">
        <v>11</v>
      </c>
      <c r="D24" s="17">
        <v>1</v>
      </c>
      <c r="E24" s="100">
        <v>88815</v>
      </c>
      <c r="F24" s="18">
        <v>71512.605042016803</v>
      </c>
      <c r="G24" s="18">
        <v>167899</v>
      </c>
      <c r="H24" s="22">
        <v>15462.18487394958</v>
      </c>
      <c r="I24" s="22">
        <v>66281</v>
      </c>
      <c r="J24" s="77">
        <v>43991</v>
      </c>
      <c r="K24" s="77">
        <v>53319.327731092439</v>
      </c>
      <c r="M24" s="81">
        <f t="shared" si="1"/>
        <v>24439.489324753362</v>
      </c>
      <c r="N24" s="81">
        <f t="shared" si="2"/>
        <v>120497.68714583489</v>
      </c>
      <c r="O24" s="81">
        <f t="shared" si="0"/>
        <v>88815</v>
      </c>
      <c r="P24" s="81">
        <f t="shared" si="0"/>
        <v>71512.605042016803</v>
      </c>
      <c r="Q24" s="81" t="str">
        <f t="shared" si="0"/>
        <v/>
      </c>
      <c r="R24" s="81" t="str">
        <f t="shared" si="0"/>
        <v/>
      </c>
      <c r="S24" s="81">
        <f t="shared" si="0"/>
        <v>66281</v>
      </c>
      <c r="T24" s="81">
        <f t="shared" si="0"/>
        <v>43991</v>
      </c>
      <c r="U24" s="81">
        <f t="shared" si="0"/>
        <v>53319.327731092439</v>
      </c>
      <c r="V24" s="98">
        <f t="shared" si="3"/>
        <v>64783.78655462186</v>
      </c>
      <c r="W24" s="81">
        <f t="shared" si="4"/>
        <v>72468.588235294126</v>
      </c>
      <c r="X24" s="81">
        <f t="shared" si="5"/>
        <v>15462.18487394958</v>
      </c>
      <c r="Y24" s="81">
        <f t="shared" si="6"/>
        <v>59250.135624782022</v>
      </c>
      <c r="Z24" s="81">
        <f t="shared" si="7"/>
        <v>48029.098910540764</v>
      </c>
      <c r="AA24" s="114">
        <f t="shared" si="8"/>
        <v>0.66275747989732903</v>
      </c>
      <c r="AC24" s="82">
        <f t="shared" si="9"/>
        <v>64784</v>
      </c>
      <c r="AD24" s="128">
        <f t="shared" si="10"/>
        <v>12309</v>
      </c>
      <c r="AE24" s="129">
        <f t="shared" si="11"/>
        <v>77093</v>
      </c>
    </row>
    <row r="25" spans="1:31" ht="50.1" customHeight="1" x14ac:dyDescent="0.25">
      <c r="A25" s="113">
        <v>13</v>
      </c>
      <c r="B25" s="16" t="s">
        <v>41</v>
      </c>
      <c r="C25" s="15" t="s">
        <v>11</v>
      </c>
      <c r="D25" s="17">
        <v>1</v>
      </c>
      <c r="E25" s="100">
        <v>192211</v>
      </c>
      <c r="F25" s="18">
        <v>368966.3865546218</v>
      </c>
      <c r="G25" s="18">
        <v>183131</v>
      </c>
      <c r="H25" s="22">
        <v>98182.773109243688</v>
      </c>
      <c r="I25" s="22">
        <v>19085076</v>
      </c>
      <c r="J25" s="77">
        <v>114567</v>
      </c>
      <c r="K25" s="77">
        <v>46134.45378151261</v>
      </c>
      <c r="M25" s="81">
        <f t="shared" si="1"/>
        <v>-4281276.1215233095</v>
      </c>
      <c r="N25" s="81">
        <f t="shared" si="2"/>
        <v>10020781.439650562</v>
      </c>
      <c r="O25" s="81">
        <f t="shared" si="0"/>
        <v>192211</v>
      </c>
      <c r="P25" s="81">
        <f t="shared" si="0"/>
        <v>368966.3865546218</v>
      </c>
      <c r="Q25" s="81">
        <f t="shared" si="0"/>
        <v>183131</v>
      </c>
      <c r="R25" s="81">
        <f t="shared" si="0"/>
        <v>98182.773109243688</v>
      </c>
      <c r="S25" s="81" t="str">
        <f t="shared" si="0"/>
        <v/>
      </c>
      <c r="T25" s="81">
        <f t="shared" si="0"/>
        <v>114567</v>
      </c>
      <c r="U25" s="81">
        <f t="shared" si="0"/>
        <v>46134.45378151261</v>
      </c>
      <c r="V25" s="98">
        <f t="shared" si="3"/>
        <v>167198.76890756303</v>
      </c>
      <c r="W25" s="81">
        <f t="shared" si="4"/>
        <v>2869752.6590636256</v>
      </c>
      <c r="X25" s="81">
        <f t="shared" si="5"/>
        <v>46134.45378151261</v>
      </c>
      <c r="Y25" s="81">
        <f t="shared" si="6"/>
        <v>278093.97146850021</v>
      </c>
      <c r="Z25" s="81">
        <f t="shared" si="7"/>
        <v>7151028.7805869356</v>
      </c>
      <c r="AA25" s="114">
        <f t="shared" si="8"/>
        <v>2.4918624112087246</v>
      </c>
      <c r="AC25" s="82">
        <f t="shared" si="9"/>
        <v>167199</v>
      </c>
      <c r="AD25" s="128">
        <f t="shared" si="10"/>
        <v>31768</v>
      </c>
      <c r="AE25" s="129">
        <f t="shared" si="11"/>
        <v>198967</v>
      </c>
    </row>
    <row r="26" spans="1:31" ht="50.1" customHeight="1" x14ac:dyDescent="0.25">
      <c r="A26" s="113">
        <v>14</v>
      </c>
      <c r="B26" s="16" t="s">
        <v>42</v>
      </c>
      <c r="C26" s="15" t="s">
        <v>11</v>
      </c>
      <c r="D26" s="17">
        <v>1</v>
      </c>
      <c r="E26" s="100">
        <v>193992</v>
      </c>
      <c r="F26" s="18">
        <v>103983.19327731091</v>
      </c>
      <c r="G26" s="18">
        <v>142689</v>
      </c>
      <c r="H26" s="22">
        <v>92930.672268907554</v>
      </c>
      <c r="I26" s="22">
        <v>122621</v>
      </c>
      <c r="J26" s="77">
        <v>103424</v>
      </c>
      <c r="K26" s="77">
        <v>51806.722689075636</v>
      </c>
      <c r="M26" s="81">
        <f t="shared" si="1"/>
        <v>71584.389612309256</v>
      </c>
      <c r="N26" s="81">
        <f t="shared" si="2"/>
        <v>160257.49274063192</v>
      </c>
      <c r="O26" s="81" t="str">
        <f t="shared" si="0"/>
        <v/>
      </c>
      <c r="P26" s="81">
        <f t="shared" si="0"/>
        <v>103983.19327731091</v>
      </c>
      <c r="Q26" s="81">
        <f t="shared" si="0"/>
        <v>142689</v>
      </c>
      <c r="R26" s="81">
        <f t="shared" si="0"/>
        <v>92930.672268907554</v>
      </c>
      <c r="S26" s="81">
        <f t="shared" si="0"/>
        <v>122621</v>
      </c>
      <c r="T26" s="81">
        <f t="shared" si="0"/>
        <v>103424</v>
      </c>
      <c r="U26" s="81" t="str">
        <f t="shared" si="0"/>
        <v/>
      </c>
      <c r="V26" s="98">
        <f t="shared" si="3"/>
        <v>113129.57310924369</v>
      </c>
      <c r="W26" s="81">
        <f t="shared" si="4"/>
        <v>115920.94117647059</v>
      </c>
      <c r="X26" s="81">
        <f t="shared" si="5"/>
        <v>51806.722689075636</v>
      </c>
      <c r="Y26" s="81">
        <f t="shared" si="6"/>
        <v>108388.01529218056</v>
      </c>
      <c r="Z26" s="81">
        <f t="shared" si="7"/>
        <v>44336.551564161338</v>
      </c>
      <c r="AA26" s="114">
        <f t="shared" si="8"/>
        <v>0.38247232220678939</v>
      </c>
      <c r="AC26" s="82">
        <f t="shared" si="9"/>
        <v>113130</v>
      </c>
      <c r="AD26" s="128">
        <f t="shared" si="10"/>
        <v>21495</v>
      </c>
      <c r="AE26" s="129">
        <f t="shared" si="11"/>
        <v>134625</v>
      </c>
    </row>
    <row r="27" spans="1:31" ht="50.1" customHeight="1" x14ac:dyDescent="0.25">
      <c r="A27" s="113">
        <v>15</v>
      </c>
      <c r="B27" s="16" t="s">
        <v>43</v>
      </c>
      <c r="C27" s="15" t="s">
        <v>11</v>
      </c>
      <c r="D27" s="17">
        <v>1</v>
      </c>
      <c r="E27" s="100">
        <v>90616</v>
      </c>
      <c r="F27" s="18">
        <v>96928.57142857142</v>
      </c>
      <c r="G27" s="18">
        <v>84286</v>
      </c>
      <c r="H27" s="22">
        <v>56428.571428571428</v>
      </c>
      <c r="I27" s="22">
        <v>2363718</v>
      </c>
      <c r="J27" s="77">
        <v>63213</v>
      </c>
      <c r="K27" s="77">
        <v>46512.60504201681</v>
      </c>
      <c r="M27" s="81">
        <f t="shared" si="1"/>
        <v>-465768.12413740065</v>
      </c>
      <c r="N27" s="81">
        <f t="shared" si="2"/>
        <v>1266254.6235371605</v>
      </c>
      <c r="O27" s="81">
        <f t="shared" si="0"/>
        <v>90616</v>
      </c>
      <c r="P27" s="81">
        <f t="shared" si="0"/>
        <v>96928.57142857142</v>
      </c>
      <c r="Q27" s="81">
        <f t="shared" si="0"/>
        <v>84286</v>
      </c>
      <c r="R27" s="81">
        <f t="shared" si="0"/>
        <v>56428.571428571428</v>
      </c>
      <c r="S27" s="81" t="str">
        <f t="shared" si="0"/>
        <v/>
      </c>
      <c r="T27" s="81">
        <f t="shared" si="0"/>
        <v>63213</v>
      </c>
      <c r="U27" s="81">
        <f t="shared" si="0"/>
        <v>46512.60504201681</v>
      </c>
      <c r="V27" s="98">
        <f t="shared" si="3"/>
        <v>72997.457983193279</v>
      </c>
      <c r="W27" s="81">
        <f t="shared" si="4"/>
        <v>400243.2496998799</v>
      </c>
      <c r="X27" s="81">
        <f t="shared" si="5"/>
        <v>46512.60504201681</v>
      </c>
      <c r="Y27" s="81">
        <f t="shared" si="6"/>
        <v>116446.45594184892</v>
      </c>
      <c r="Z27" s="81">
        <f t="shared" si="7"/>
        <v>866011.37383728055</v>
      </c>
      <c r="AA27" s="114">
        <f t="shared" si="8"/>
        <v>2.1637126284744443</v>
      </c>
      <c r="AC27" s="82">
        <f t="shared" si="9"/>
        <v>72997</v>
      </c>
      <c r="AD27" s="128">
        <f t="shared" si="10"/>
        <v>13869</v>
      </c>
      <c r="AE27" s="129">
        <f t="shared" si="11"/>
        <v>86866</v>
      </c>
    </row>
    <row r="28" spans="1:31" ht="50.1" customHeight="1" x14ac:dyDescent="0.25">
      <c r="A28" s="113">
        <v>16</v>
      </c>
      <c r="B28" s="16" t="s">
        <v>44</v>
      </c>
      <c r="C28" s="15" t="s">
        <v>11</v>
      </c>
      <c r="D28" s="17">
        <v>1</v>
      </c>
      <c r="E28" s="100">
        <v>871115</v>
      </c>
      <c r="F28" s="18">
        <v>212411.76470588235</v>
      </c>
      <c r="G28" s="18">
        <v>873782</v>
      </c>
      <c r="H28" s="22">
        <v>492090.33613445383</v>
      </c>
      <c r="I28" s="22">
        <v>398652</v>
      </c>
      <c r="J28" s="77">
        <v>502941</v>
      </c>
      <c r="K28" s="77">
        <v>54075.63025210084</v>
      </c>
      <c r="M28" s="81">
        <f t="shared" si="1"/>
        <v>178745.20632658008</v>
      </c>
      <c r="N28" s="81">
        <f t="shared" si="2"/>
        <v>794131.28827125905</v>
      </c>
      <c r="O28" s="81" t="str">
        <f t="shared" si="0"/>
        <v/>
      </c>
      <c r="P28" s="81">
        <f t="shared" si="0"/>
        <v>212411.76470588235</v>
      </c>
      <c r="Q28" s="81" t="str">
        <f t="shared" si="0"/>
        <v/>
      </c>
      <c r="R28" s="81">
        <f t="shared" si="0"/>
        <v>492090.33613445383</v>
      </c>
      <c r="S28" s="81">
        <f t="shared" si="0"/>
        <v>398652</v>
      </c>
      <c r="T28" s="81">
        <f t="shared" si="0"/>
        <v>502941</v>
      </c>
      <c r="U28" s="81" t="str">
        <f t="shared" si="0"/>
        <v/>
      </c>
      <c r="V28" s="98">
        <f t="shared" si="3"/>
        <v>401523.77521008404</v>
      </c>
      <c r="W28" s="81">
        <f t="shared" si="4"/>
        <v>486438.2472989196</v>
      </c>
      <c r="X28" s="81">
        <f t="shared" si="5"/>
        <v>54075.63025210084</v>
      </c>
      <c r="Y28" s="81">
        <f t="shared" si="6"/>
        <v>364971.72811702889</v>
      </c>
      <c r="Z28" s="81">
        <f t="shared" si="7"/>
        <v>307693.04097233951</v>
      </c>
      <c r="AA28" s="114">
        <f t="shared" si="8"/>
        <v>0.63254286167029139</v>
      </c>
      <c r="AC28" s="82">
        <f t="shared" si="9"/>
        <v>401524</v>
      </c>
      <c r="AD28" s="128">
        <f t="shared" si="10"/>
        <v>76290</v>
      </c>
      <c r="AE28" s="129">
        <f t="shared" si="11"/>
        <v>477814</v>
      </c>
    </row>
    <row r="29" spans="1:31" ht="50.1" customHeight="1" x14ac:dyDescent="0.25">
      <c r="A29" s="113">
        <v>17</v>
      </c>
      <c r="B29" s="16" t="s">
        <v>45</v>
      </c>
      <c r="C29" s="15" t="s">
        <v>11</v>
      </c>
      <c r="D29" s="17">
        <v>1</v>
      </c>
      <c r="E29" s="100">
        <v>621563</v>
      </c>
      <c r="F29" s="18">
        <v>695605.04201680666</v>
      </c>
      <c r="G29" s="18">
        <v>604874</v>
      </c>
      <c r="H29" s="22">
        <v>397552.52100840333</v>
      </c>
      <c r="I29" s="22">
        <v>398652</v>
      </c>
      <c r="J29" s="77">
        <v>313613</v>
      </c>
      <c r="K29" s="77">
        <v>47647.058823529413</v>
      </c>
      <c r="M29" s="81">
        <f t="shared" si="1"/>
        <v>216729.90145358545</v>
      </c>
      <c r="N29" s="81">
        <f t="shared" si="2"/>
        <v>663129.13336034014</v>
      </c>
      <c r="O29" s="81">
        <f t="shared" ref="O29:U65" si="12">IF(AND(E29&gt;$M29,E29&lt;$N29),E29,"")</f>
        <v>621563</v>
      </c>
      <c r="P29" s="81" t="str">
        <f t="shared" si="12"/>
        <v/>
      </c>
      <c r="Q29" s="81">
        <f t="shared" si="12"/>
        <v>604874</v>
      </c>
      <c r="R29" s="81">
        <f t="shared" si="12"/>
        <v>397552.52100840333</v>
      </c>
      <c r="S29" s="81">
        <f t="shared" si="12"/>
        <v>398652</v>
      </c>
      <c r="T29" s="81">
        <f t="shared" si="12"/>
        <v>313613</v>
      </c>
      <c r="U29" s="81" t="str">
        <f t="shared" si="12"/>
        <v/>
      </c>
      <c r="V29" s="98">
        <f t="shared" si="3"/>
        <v>467250.90420168062</v>
      </c>
      <c r="W29" s="81">
        <f t="shared" si="4"/>
        <v>439929.51740696281</v>
      </c>
      <c r="X29" s="81">
        <f t="shared" si="5"/>
        <v>47647.058823529413</v>
      </c>
      <c r="Y29" s="81">
        <f t="shared" si="6"/>
        <v>348100.37134290644</v>
      </c>
      <c r="Z29" s="81">
        <f t="shared" si="7"/>
        <v>223199.61595337736</v>
      </c>
      <c r="AA29" s="114">
        <f t="shared" si="8"/>
        <v>0.50735312617567219</v>
      </c>
      <c r="AC29" s="82">
        <f t="shared" si="9"/>
        <v>439930</v>
      </c>
      <c r="AD29" s="128">
        <f t="shared" si="10"/>
        <v>83587</v>
      </c>
      <c r="AE29" s="129">
        <f t="shared" si="11"/>
        <v>523517</v>
      </c>
    </row>
    <row r="30" spans="1:31" ht="50.1" customHeight="1" x14ac:dyDescent="0.25">
      <c r="A30" s="113">
        <v>18</v>
      </c>
      <c r="B30" s="16" t="s">
        <v>46</v>
      </c>
      <c r="C30" s="15" t="s">
        <v>11</v>
      </c>
      <c r="D30" s="17">
        <v>1</v>
      </c>
      <c r="E30" s="100">
        <v>15463</v>
      </c>
      <c r="F30" s="18">
        <v>42327.731092436974</v>
      </c>
      <c r="G30" s="18">
        <v>98992</v>
      </c>
      <c r="H30" s="22">
        <v>30955.882352941175</v>
      </c>
      <c r="I30" s="22">
        <v>74487</v>
      </c>
      <c r="J30" s="77">
        <v>3537</v>
      </c>
      <c r="K30" s="77">
        <v>53697.478991596639</v>
      </c>
      <c r="M30" s="81">
        <f t="shared" si="1"/>
        <v>12336.964375106727</v>
      </c>
      <c r="N30" s="81">
        <f t="shared" si="2"/>
        <v>78937.347749743203</v>
      </c>
      <c r="O30" s="81">
        <f t="shared" si="12"/>
        <v>15463</v>
      </c>
      <c r="P30" s="81">
        <f t="shared" si="12"/>
        <v>42327.731092436974</v>
      </c>
      <c r="Q30" s="81" t="str">
        <f t="shared" si="12"/>
        <v/>
      </c>
      <c r="R30" s="81">
        <f t="shared" si="12"/>
        <v>30955.882352941175</v>
      </c>
      <c r="S30" s="81">
        <f t="shared" si="12"/>
        <v>74487</v>
      </c>
      <c r="T30" s="81" t="str">
        <f t="shared" si="12"/>
        <v/>
      </c>
      <c r="U30" s="81">
        <f t="shared" si="12"/>
        <v>53697.478991596639</v>
      </c>
      <c r="V30" s="98">
        <f t="shared" si="3"/>
        <v>43386.218487394959</v>
      </c>
      <c r="W30" s="81">
        <f t="shared" si="4"/>
        <v>45637.156062424961</v>
      </c>
      <c r="X30" s="81">
        <f t="shared" si="5"/>
        <v>3537</v>
      </c>
      <c r="Y30" s="81">
        <f t="shared" si="6"/>
        <v>31136.93961783544</v>
      </c>
      <c r="Z30" s="81">
        <f t="shared" si="7"/>
        <v>33300.191687318234</v>
      </c>
      <c r="AA30" s="114">
        <f t="shared" si="8"/>
        <v>0.72967280524159828</v>
      </c>
      <c r="AC30" s="82">
        <f t="shared" si="9"/>
        <v>43386</v>
      </c>
      <c r="AD30" s="128">
        <f t="shared" si="10"/>
        <v>8243</v>
      </c>
      <c r="AE30" s="129">
        <f t="shared" si="11"/>
        <v>51629</v>
      </c>
    </row>
    <row r="31" spans="1:31" ht="50.1" customHeight="1" x14ac:dyDescent="0.25">
      <c r="A31" s="113">
        <v>19</v>
      </c>
      <c r="B31" s="16" t="s">
        <v>47</v>
      </c>
      <c r="C31" s="15" t="s">
        <v>48</v>
      </c>
      <c r="D31" s="17">
        <v>1</v>
      </c>
      <c r="E31" s="100">
        <v>13240</v>
      </c>
      <c r="F31" s="18">
        <v>33243.697478991598</v>
      </c>
      <c r="G31" s="18">
        <v>50756</v>
      </c>
      <c r="H31" s="22">
        <v>37258.403361344535</v>
      </c>
      <c r="I31" s="22">
        <v>1328034</v>
      </c>
      <c r="J31" s="77">
        <v>7361</v>
      </c>
      <c r="K31" s="77">
        <v>43865.546218487398</v>
      </c>
      <c r="M31" s="81">
        <f t="shared" si="1"/>
        <v>-274249.4102096259</v>
      </c>
      <c r="N31" s="81">
        <f t="shared" si="2"/>
        <v>706751.88079786114</v>
      </c>
      <c r="O31" s="81">
        <f t="shared" si="12"/>
        <v>13240</v>
      </c>
      <c r="P31" s="81">
        <f t="shared" si="12"/>
        <v>33243.697478991598</v>
      </c>
      <c r="Q31" s="81">
        <f t="shared" si="12"/>
        <v>50756</v>
      </c>
      <c r="R31" s="81">
        <f t="shared" si="12"/>
        <v>37258.403361344535</v>
      </c>
      <c r="S31" s="81" t="str">
        <f t="shared" si="12"/>
        <v/>
      </c>
      <c r="T31" s="81">
        <f t="shared" si="12"/>
        <v>7361</v>
      </c>
      <c r="U31" s="81">
        <f t="shared" si="12"/>
        <v>43865.546218487398</v>
      </c>
      <c r="V31" s="98">
        <f t="shared" si="3"/>
        <v>30954.107843137255</v>
      </c>
      <c r="W31" s="81">
        <f t="shared" si="4"/>
        <v>216251.23529411765</v>
      </c>
      <c r="X31" s="81">
        <f t="shared" si="5"/>
        <v>7361</v>
      </c>
      <c r="Y31" s="81">
        <f t="shared" si="6"/>
        <v>44706.261645909472</v>
      </c>
      <c r="Z31" s="81">
        <f t="shared" si="7"/>
        <v>490500.64550374355</v>
      </c>
      <c r="AA31" s="114">
        <f t="shared" si="8"/>
        <v>2.2681981207488895</v>
      </c>
      <c r="AC31" s="82">
        <f t="shared" si="9"/>
        <v>30954</v>
      </c>
      <c r="AD31" s="128">
        <f t="shared" si="10"/>
        <v>5881</v>
      </c>
      <c r="AE31" s="129">
        <f t="shared" si="11"/>
        <v>36835</v>
      </c>
    </row>
    <row r="32" spans="1:31" ht="50.1" customHeight="1" x14ac:dyDescent="0.25">
      <c r="A32" s="113">
        <v>20</v>
      </c>
      <c r="B32" s="16" t="s">
        <v>49</v>
      </c>
      <c r="C32" s="15" t="s">
        <v>11</v>
      </c>
      <c r="D32" s="17">
        <v>1</v>
      </c>
      <c r="E32" s="100">
        <v>420142</v>
      </c>
      <c r="F32" s="18">
        <v>477201.68067226891</v>
      </c>
      <c r="G32" s="18">
        <v>426387</v>
      </c>
      <c r="H32" s="22">
        <v>10569.561157796452</v>
      </c>
      <c r="I32" s="22">
        <v>242724</v>
      </c>
      <c r="J32" s="77">
        <v>319790</v>
      </c>
      <c r="K32" s="77">
        <v>42352.941176470587</v>
      </c>
      <c r="M32" s="81">
        <f t="shared" si="1"/>
        <v>89080.156728092086</v>
      </c>
      <c r="N32" s="81">
        <f t="shared" si="2"/>
        <v>464967.60984520393</v>
      </c>
      <c r="O32" s="81">
        <f t="shared" si="12"/>
        <v>420142</v>
      </c>
      <c r="P32" s="81" t="str">
        <f t="shared" si="12"/>
        <v/>
      </c>
      <c r="Q32" s="81">
        <f t="shared" si="12"/>
        <v>426387</v>
      </c>
      <c r="R32" s="81" t="str">
        <f t="shared" si="12"/>
        <v/>
      </c>
      <c r="S32" s="81">
        <f t="shared" si="12"/>
        <v>242724</v>
      </c>
      <c r="T32" s="81">
        <f t="shared" si="12"/>
        <v>319790</v>
      </c>
      <c r="U32" s="81" t="str">
        <f t="shared" si="12"/>
        <v/>
      </c>
      <c r="V32" s="98">
        <f t="shared" si="3"/>
        <v>352260.75</v>
      </c>
      <c r="W32" s="81">
        <f t="shared" si="4"/>
        <v>277023.88328664802</v>
      </c>
      <c r="X32" s="81">
        <f t="shared" si="5"/>
        <v>10569.561157796452</v>
      </c>
      <c r="Y32" s="81">
        <f t="shared" si="6"/>
        <v>162331.52866531684</v>
      </c>
      <c r="Z32" s="81">
        <f t="shared" si="7"/>
        <v>187943.72655855594</v>
      </c>
      <c r="AA32" s="114">
        <f t="shared" si="8"/>
        <v>0.67843871195785244</v>
      </c>
      <c r="AC32" s="82">
        <f t="shared" si="9"/>
        <v>277024</v>
      </c>
      <c r="AD32" s="128">
        <f t="shared" si="10"/>
        <v>52635</v>
      </c>
      <c r="AE32" s="129">
        <f t="shared" si="11"/>
        <v>329659</v>
      </c>
    </row>
    <row r="33" spans="1:31" ht="50.1" customHeight="1" x14ac:dyDescent="0.25">
      <c r="A33" s="113">
        <v>21</v>
      </c>
      <c r="B33" s="16" t="s">
        <v>50</v>
      </c>
      <c r="C33" s="15" t="s">
        <v>11</v>
      </c>
      <c r="D33" s="17">
        <v>1</v>
      </c>
      <c r="E33" s="100">
        <v>33736</v>
      </c>
      <c r="F33" s="18">
        <v>37302.521008403361</v>
      </c>
      <c r="G33" s="18">
        <v>38600</v>
      </c>
      <c r="H33" s="22">
        <v>20980.392156862745</v>
      </c>
      <c r="I33" s="22">
        <v>857014</v>
      </c>
      <c r="J33" s="77">
        <v>8345</v>
      </c>
      <c r="K33" s="77">
        <v>55588.23529411765</v>
      </c>
      <c r="M33" s="81">
        <f t="shared" si="1"/>
        <v>-161791.81561608953</v>
      </c>
      <c r="N33" s="81">
        <f t="shared" si="2"/>
        <v>462239.28660448489</v>
      </c>
      <c r="O33" s="81">
        <f t="shared" si="12"/>
        <v>33736</v>
      </c>
      <c r="P33" s="81">
        <f t="shared" si="12"/>
        <v>37302.521008403361</v>
      </c>
      <c r="Q33" s="81">
        <f t="shared" si="12"/>
        <v>38600</v>
      </c>
      <c r="R33" s="81">
        <f t="shared" si="12"/>
        <v>20980.392156862745</v>
      </c>
      <c r="S33" s="81" t="str">
        <f t="shared" si="12"/>
        <v/>
      </c>
      <c r="T33" s="81">
        <f t="shared" si="12"/>
        <v>8345</v>
      </c>
      <c r="U33" s="81">
        <f t="shared" si="12"/>
        <v>55588.23529411765</v>
      </c>
      <c r="V33" s="98">
        <f t="shared" si="3"/>
        <v>32425.35807656396</v>
      </c>
      <c r="W33" s="81">
        <f t="shared" si="4"/>
        <v>150223.73549419767</v>
      </c>
      <c r="X33" s="81">
        <f t="shared" si="5"/>
        <v>8345</v>
      </c>
      <c r="Y33" s="81">
        <f t="shared" si="6"/>
        <v>45523.205148165835</v>
      </c>
      <c r="Z33" s="81">
        <f t="shared" si="7"/>
        <v>312015.5511102872</v>
      </c>
      <c r="AA33" s="114">
        <f t="shared" si="8"/>
        <v>2.0770056747945711</v>
      </c>
      <c r="AC33" s="82">
        <f t="shared" si="9"/>
        <v>32425</v>
      </c>
      <c r="AD33" s="128">
        <f t="shared" si="10"/>
        <v>6161</v>
      </c>
      <c r="AE33" s="129">
        <f t="shared" si="11"/>
        <v>38586</v>
      </c>
    </row>
    <row r="34" spans="1:31" ht="50.1" customHeight="1" x14ac:dyDescent="0.25">
      <c r="A34" s="113">
        <v>22</v>
      </c>
      <c r="B34" s="16" t="s">
        <v>51</v>
      </c>
      <c r="C34" s="15" t="s">
        <v>11</v>
      </c>
      <c r="D34" s="17">
        <v>1</v>
      </c>
      <c r="E34" s="100">
        <v>21003</v>
      </c>
      <c r="F34" s="18">
        <v>41554.621848739494</v>
      </c>
      <c r="G34" s="18">
        <v>19000</v>
      </c>
      <c r="H34" s="22">
        <v>20980.392156862745</v>
      </c>
      <c r="I34" s="22">
        <v>857014</v>
      </c>
      <c r="J34" s="77">
        <v>6227</v>
      </c>
      <c r="K34" s="77">
        <v>41596.638655462186</v>
      </c>
      <c r="M34" s="81">
        <f t="shared" si="1"/>
        <v>-170795.11284286942</v>
      </c>
      <c r="N34" s="81">
        <f t="shared" si="2"/>
        <v>458616.72788888781</v>
      </c>
      <c r="O34" s="81">
        <f t="shared" si="12"/>
        <v>21003</v>
      </c>
      <c r="P34" s="81">
        <f t="shared" si="12"/>
        <v>41554.621848739494</v>
      </c>
      <c r="Q34" s="81">
        <f t="shared" si="12"/>
        <v>19000</v>
      </c>
      <c r="R34" s="81">
        <f t="shared" si="12"/>
        <v>20980.392156862745</v>
      </c>
      <c r="S34" s="81" t="str">
        <f t="shared" si="12"/>
        <v/>
      </c>
      <c r="T34" s="81">
        <f t="shared" si="12"/>
        <v>6227</v>
      </c>
      <c r="U34" s="81">
        <f t="shared" si="12"/>
        <v>41596.638655462186</v>
      </c>
      <c r="V34" s="98">
        <f t="shared" si="3"/>
        <v>25060.275443510734</v>
      </c>
      <c r="W34" s="81">
        <f t="shared" si="4"/>
        <v>143910.80752300919</v>
      </c>
      <c r="X34" s="81">
        <f t="shared" si="5"/>
        <v>6227</v>
      </c>
      <c r="Y34" s="81">
        <f t="shared" si="6"/>
        <v>35925.182594987469</v>
      </c>
      <c r="Z34" s="81">
        <f t="shared" si="7"/>
        <v>314705.92036587861</v>
      </c>
      <c r="AA34" s="114">
        <f t="shared" si="8"/>
        <v>2.1868122747873668</v>
      </c>
      <c r="AC34" s="82">
        <f t="shared" si="9"/>
        <v>25060</v>
      </c>
      <c r="AD34" s="128">
        <f t="shared" si="10"/>
        <v>4761</v>
      </c>
      <c r="AE34" s="129">
        <f t="shared" si="11"/>
        <v>29821</v>
      </c>
    </row>
    <row r="35" spans="1:31" ht="50.1" customHeight="1" x14ac:dyDescent="0.25">
      <c r="A35" s="113">
        <v>23</v>
      </c>
      <c r="B35" s="16" t="s">
        <v>52</v>
      </c>
      <c r="C35" s="15" t="s">
        <v>11</v>
      </c>
      <c r="D35" s="17">
        <v>1</v>
      </c>
      <c r="E35" s="100">
        <v>27803</v>
      </c>
      <c r="F35" s="18">
        <v>11596.638655462184</v>
      </c>
      <c r="G35" s="18">
        <v>15600</v>
      </c>
      <c r="H35" s="22">
        <v>20980.392156862745</v>
      </c>
      <c r="I35" s="22">
        <v>857014</v>
      </c>
      <c r="J35" s="77">
        <v>6786</v>
      </c>
      <c r="K35" s="77">
        <v>43487.394957983197</v>
      </c>
      <c r="M35" s="81">
        <f t="shared" si="1"/>
        <v>-175730.63707515053</v>
      </c>
      <c r="N35" s="81">
        <f t="shared" si="2"/>
        <v>456664.1872952386</v>
      </c>
      <c r="O35" s="81">
        <f t="shared" si="12"/>
        <v>27803</v>
      </c>
      <c r="P35" s="81">
        <f t="shared" si="12"/>
        <v>11596.638655462184</v>
      </c>
      <c r="Q35" s="81">
        <f t="shared" si="12"/>
        <v>15600</v>
      </c>
      <c r="R35" s="81">
        <f t="shared" si="12"/>
        <v>20980.392156862745</v>
      </c>
      <c r="S35" s="81" t="str">
        <f t="shared" si="12"/>
        <v/>
      </c>
      <c r="T35" s="81">
        <f t="shared" si="12"/>
        <v>6786</v>
      </c>
      <c r="U35" s="81">
        <f t="shared" si="12"/>
        <v>43487.394957983197</v>
      </c>
      <c r="V35" s="98">
        <f t="shared" si="3"/>
        <v>21042.237628384686</v>
      </c>
      <c r="W35" s="81">
        <f t="shared" si="4"/>
        <v>140466.77511004402</v>
      </c>
      <c r="X35" s="81">
        <f t="shared" si="5"/>
        <v>6786</v>
      </c>
      <c r="Y35" s="81">
        <f t="shared" si="6"/>
        <v>30865.641458764614</v>
      </c>
      <c r="Z35" s="81">
        <f t="shared" si="7"/>
        <v>316197.41218519455</v>
      </c>
      <c r="AA35" s="114">
        <f t="shared" si="8"/>
        <v>2.2510477081678584</v>
      </c>
      <c r="AC35" s="82">
        <f t="shared" si="9"/>
        <v>21042</v>
      </c>
      <c r="AD35" s="128">
        <f t="shared" si="10"/>
        <v>3998</v>
      </c>
      <c r="AE35" s="129">
        <f t="shared" si="11"/>
        <v>25040</v>
      </c>
    </row>
    <row r="36" spans="1:31" ht="50.1" customHeight="1" x14ac:dyDescent="0.25">
      <c r="A36" s="113">
        <v>24</v>
      </c>
      <c r="B36" s="16" t="s">
        <v>53</v>
      </c>
      <c r="C36" s="15" t="s">
        <v>11</v>
      </c>
      <c r="D36" s="17">
        <v>1</v>
      </c>
      <c r="E36" s="100">
        <v>25798</v>
      </c>
      <c r="F36" s="18">
        <v>30731.092436974792</v>
      </c>
      <c r="G36" s="18">
        <v>25000</v>
      </c>
      <c r="H36" s="22">
        <v>20980.392156862745</v>
      </c>
      <c r="I36" s="22">
        <v>857014</v>
      </c>
      <c r="J36" s="77">
        <v>7232</v>
      </c>
      <c r="K36" s="77">
        <v>44243.697478991598</v>
      </c>
      <c r="M36" s="81">
        <f t="shared" si="1"/>
        <v>-169986.57555025312</v>
      </c>
      <c r="N36" s="81">
        <f t="shared" si="2"/>
        <v>458843.48471391853</v>
      </c>
      <c r="O36" s="81">
        <f t="shared" si="12"/>
        <v>25798</v>
      </c>
      <c r="P36" s="81">
        <f t="shared" si="12"/>
        <v>30731.092436974792</v>
      </c>
      <c r="Q36" s="81">
        <f t="shared" si="12"/>
        <v>25000</v>
      </c>
      <c r="R36" s="81">
        <f t="shared" si="12"/>
        <v>20980.392156862745</v>
      </c>
      <c r="S36" s="81" t="str">
        <f t="shared" si="12"/>
        <v/>
      </c>
      <c r="T36" s="81">
        <f t="shared" si="12"/>
        <v>7232</v>
      </c>
      <c r="U36" s="81">
        <f t="shared" si="12"/>
        <v>44243.697478991598</v>
      </c>
      <c r="V36" s="98">
        <f t="shared" si="3"/>
        <v>25664.197012138189</v>
      </c>
      <c r="W36" s="81">
        <f t="shared" si="4"/>
        <v>144428.45458183272</v>
      </c>
      <c r="X36" s="81">
        <f t="shared" si="5"/>
        <v>7232</v>
      </c>
      <c r="Y36" s="81">
        <f t="shared" si="6"/>
        <v>37981.632554159019</v>
      </c>
      <c r="Z36" s="81">
        <f t="shared" si="7"/>
        <v>314415.03013208584</v>
      </c>
      <c r="AA36" s="114">
        <f t="shared" si="8"/>
        <v>2.1769604268246132</v>
      </c>
      <c r="AC36" s="82">
        <f t="shared" si="9"/>
        <v>25664</v>
      </c>
      <c r="AD36" s="128">
        <f t="shared" si="10"/>
        <v>4876</v>
      </c>
      <c r="AE36" s="129">
        <f t="shared" si="11"/>
        <v>30540</v>
      </c>
    </row>
    <row r="37" spans="1:31" ht="50.1" customHeight="1" x14ac:dyDescent="0.25">
      <c r="A37" s="113">
        <v>25</v>
      </c>
      <c r="B37" s="16" t="s">
        <v>54</v>
      </c>
      <c r="C37" s="15" t="s">
        <v>11</v>
      </c>
      <c r="D37" s="17">
        <v>1</v>
      </c>
      <c r="E37" s="100">
        <v>19043</v>
      </c>
      <c r="F37" s="18">
        <v>22999.999999999996</v>
      </c>
      <c r="G37" s="18">
        <v>19400</v>
      </c>
      <c r="H37" s="22">
        <v>20980.392156862745</v>
      </c>
      <c r="I37" s="22">
        <v>857014</v>
      </c>
      <c r="J37" s="77">
        <v>8136</v>
      </c>
      <c r="K37" s="77">
        <v>45756.302521008409</v>
      </c>
      <c r="M37" s="81">
        <f t="shared" si="1"/>
        <v>-173633.21081509432</v>
      </c>
      <c r="N37" s="81">
        <f t="shared" si="2"/>
        <v>457441.69500877184</v>
      </c>
      <c r="O37" s="81">
        <f t="shared" si="12"/>
        <v>19043</v>
      </c>
      <c r="P37" s="81">
        <f t="shared" si="12"/>
        <v>22999.999999999996</v>
      </c>
      <c r="Q37" s="81">
        <f t="shared" si="12"/>
        <v>19400</v>
      </c>
      <c r="R37" s="81">
        <f t="shared" si="12"/>
        <v>20980.392156862745</v>
      </c>
      <c r="S37" s="81" t="str">
        <f t="shared" si="12"/>
        <v/>
      </c>
      <c r="T37" s="81">
        <f t="shared" si="12"/>
        <v>8136</v>
      </c>
      <c r="U37" s="81">
        <f t="shared" si="12"/>
        <v>45756.302521008409</v>
      </c>
      <c r="V37" s="98">
        <f t="shared" si="3"/>
        <v>22719.28244631186</v>
      </c>
      <c r="W37" s="81">
        <f t="shared" si="4"/>
        <v>141904.24209683875</v>
      </c>
      <c r="X37" s="81">
        <f t="shared" si="5"/>
        <v>8136</v>
      </c>
      <c r="Y37" s="81">
        <f t="shared" si="6"/>
        <v>34388.903669776242</v>
      </c>
      <c r="Z37" s="81">
        <f t="shared" si="7"/>
        <v>315537.45291193307</v>
      </c>
      <c r="AA37" s="114">
        <f t="shared" si="8"/>
        <v>2.223594222761875</v>
      </c>
      <c r="AC37" s="82">
        <f t="shared" si="9"/>
        <v>22719</v>
      </c>
      <c r="AD37" s="128">
        <f t="shared" si="10"/>
        <v>4317</v>
      </c>
      <c r="AE37" s="129">
        <f t="shared" si="11"/>
        <v>27036</v>
      </c>
    </row>
    <row r="38" spans="1:31" ht="50.1" customHeight="1" x14ac:dyDescent="0.25">
      <c r="A38" s="113">
        <v>26</v>
      </c>
      <c r="B38" s="16" t="s">
        <v>55</v>
      </c>
      <c r="C38" s="15" t="s">
        <v>11</v>
      </c>
      <c r="D38" s="17">
        <v>1</v>
      </c>
      <c r="E38" s="100">
        <v>11784</v>
      </c>
      <c r="F38" s="18">
        <v>9663.865546218487</v>
      </c>
      <c r="G38" s="18">
        <v>8403</v>
      </c>
      <c r="H38" s="22">
        <v>16311.858076563958</v>
      </c>
      <c r="I38" s="22">
        <v>42845</v>
      </c>
      <c r="J38" s="77">
        <v>9086</v>
      </c>
      <c r="K38" s="77">
        <v>45756.302521008409</v>
      </c>
      <c r="M38" s="81">
        <f t="shared" si="1"/>
        <v>4094.456832695796</v>
      </c>
      <c r="N38" s="81">
        <f t="shared" si="2"/>
        <v>37005.550636958738</v>
      </c>
      <c r="O38" s="81">
        <f t="shared" si="12"/>
        <v>11784</v>
      </c>
      <c r="P38" s="81">
        <f t="shared" si="12"/>
        <v>9663.865546218487</v>
      </c>
      <c r="Q38" s="81">
        <f t="shared" si="12"/>
        <v>8403</v>
      </c>
      <c r="R38" s="81">
        <f t="shared" si="12"/>
        <v>16311.858076563958</v>
      </c>
      <c r="S38" s="81" t="str">
        <f t="shared" si="12"/>
        <v/>
      </c>
      <c r="T38" s="81">
        <f t="shared" si="12"/>
        <v>9086</v>
      </c>
      <c r="U38" s="81" t="str">
        <f t="shared" si="12"/>
        <v/>
      </c>
      <c r="V38" s="98">
        <f t="shared" si="3"/>
        <v>11049.744724556489</v>
      </c>
      <c r="W38" s="81">
        <f t="shared" si="4"/>
        <v>20550.003734827267</v>
      </c>
      <c r="X38" s="81">
        <f t="shared" si="5"/>
        <v>8403</v>
      </c>
      <c r="Y38" s="81">
        <f t="shared" si="6"/>
        <v>16080.544295367356</v>
      </c>
      <c r="Z38" s="81">
        <f t="shared" si="7"/>
        <v>16455.546902131471</v>
      </c>
      <c r="AA38" s="114">
        <f t="shared" si="8"/>
        <v>0.80075639471750137</v>
      </c>
      <c r="AC38" s="82">
        <f t="shared" si="9"/>
        <v>11050</v>
      </c>
      <c r="AD38" s="128">
        <f t="shared" si="10"/>
        <v>2100</v>
      </c>
      <c r="AE38" s="129">
        <f t="shared" si="11"/>
        <v>13150</v>
      </c>
    </row>
    <row r="39" spans="1:31" ht="50.1" customHeight="1" x14ac:dyDescent="0.25">
      <c r="A39" s="113">
        <v>27</v>
      </c>
      <c r="B39" s="16" t="s">
        <v>56</v>
      </c>
      <c r="C39" s="15" t="s">
        <v>11</v>
      </c>
      <c r="D39" s="17">
        <v>1</v>
      </c>
      <c r="E39" s="100">
        <v>8825</v>
      </c>
      <c r="F39" s="18">
        <v>6957.9831932773113</v>
      </c>
      <c r="G39" s="18">
        <v>6050</v>
      </c>
      <c r="H39" s="22">
        <v>16311.858076563958</v>
      </c>
      <c r="I39" s="22">
        <v>4416</v>
      </c>
      <c r="J39" s="77">
        <v>6252</v>
      </c>
      <c r="K39" s="77">
        <v>42731.092436974795</v>
      </c>
      <c r="M39" s="81">
        <f t="shared" si="1"/>
        <v>-562.4543189525466</v>
      </c>
      <c r="N39" s="81">
        <f t="shared" si="2"/>
        <v>26717.863949471423</v>
      </c>
      <c r="O39" s="81">
        <f t="shared" si="12"/>
        <v>8825</v>
      </c>
      <c r="P39" s="81">
        <f t="shared" si="12"/>
        <v>6957.9831932773113</v>
      </c>
      <c r="Q39" s="81">
        <f t="shared" si="12"/>
        <v>6050</v>
      </c>
      <c r="R39" s="81">
        <f t="shared" si="12"/>
        <v>16311.858076563958</v>
      </c>
      <c r="S39" s="81">
        <f t="shared" si="12"/>
        <v>4416</v>
      </c>
      <c r="T39" s="81">
        <f t="shared" si="12"/>
        <v>6252</v>
      </c>
      <c r="U39" s="81" t="str">
        <f t="shared" si="12"/>
        <v/>
      </c>
      <c r="V39" s="98">
        <f t="shared" si="3"/>
        <v>8135.4735449735454</v>
      </c>
      <c r="W39" s="81">
        <f t="shared" si="4"/>
        <v>13077.704815259438</v>
      </c>
      <c r="X39" s="81">
        <f t="shared" si="5"/>
        <v>4416</v>
      </c>
      <c r="Y39" s="81">
        <f t="shared" si="6"/>
        <v>9531.8767534882045</v>
      </c>
      <c r="Z39" s="81">
        <f t="shared" si="7"/>
        <v>13640.159134211985</v>
      </c>
      <c r="AA39" s="114">
        <f t="shared" si="8"/>
        <v>1.0430086415696016</v>
      </c>
      <c r="AC39" s="82">
        <f t="shared" si="9"/>
        <v>8135</v>
      </c>
      <c r="AD39" s="128">
        <f t="shared" si="10"/>
        <v>1546</v>
      </c>
      <c r="AE39" s="129">
        <f t="shared" si="11"/>
        <v>9681</v>
      </c>
    </row>
    <row r="40" spans="1:31" ht="50.1" customHeight="1" x14ac:dyDescent="0.25">
      <c r="A40" s="113">
        <v>28</v>
      </c>
      <c r="B40" s="16" t="s">
        <v>57</v>
      </c>
      <c r="C40" s="15" t="s">
        <v>11</v>
      </c>
      <c r="D40" s="17">
        <v>1</v>
      </c>
      <c r="E40" s="100">
        <v>11506</v>
      </c>
      <c r="F40" s="18">
        <v>15268.90756302521</v>
      </c>
      <c r="G40" s="18">
        <v>6050</v>
      </c>
      <c r="H40" s="22">
        <v>16311.858076563958</v>
      </c>
      <c r="I40" s="22">
        <v>33919</v>
      </c>
      <c r="J40" s="77">
        <v>6252</v>
      </c>
      <c r="K40" s="77">
        <v>49915.966386554624</v>
      </c>
      <c r="M40" s="81">
        <f t="shared" si="1"/>
        <v>3659.7012806831117</v>
      </c>
      <c r="N40" s="81">
        <f t="shared" si="2"/>
        <v>36118.507869643683</v>
      </c>
      <c r="O40" s="81">
        <f t="shared" si="12"/>
        <v>11506</v>
      </c>
      <c r="P40" s="81">
        <f t="shared" si="12"/>
        <v>15268.90756302521</v>
      </c>
      <c r="Q40" s="81">
        <f t="shared" si="12"/>
        <v>6050</v>
      </c>
      <c r="R40" s="81">
        <f t="shared" si="12"/>
        <v>16311.858076563958</v>
      </c>
      <c r="S40" s="81">
        <f t="shared" si="12"/>
        <v>33919</v>
      </c>
      <c r="T40" s="81">
        <f t="shared" si="12"/>
        <v>6252</v>
      </c>
      <c r="U40" s="81" t="str">
        <f t="shared" si="12"/>
        <v/>
      </c>
      <c r="V40" s="98">
        <f t="shared" si="3"/>
        <v>14884.627606598195</v>
      </c>
      <c r="W40" s="81">
        <f t="shared" si="4"/>
        <v>19889.104575163397</v>
      </c>
      <c r="X40" s="81">
        <f t="shared" si="5"/>
        <v>6050</v>
      </c>
      <c r="Y40" s="81">
        <f t="shared" si="6"/>
        <v>15154.008259031869</v>
      </c>
      <c r="Z40" s="81">
        <f t="shared" si="7"/>
        <v>16229.403294480286</v>
      </c>
      <c r="AA40" s="114">
        <f t="shared" si="8"/>
        <v>0.81599466849537416</v>
      </c>
      <c r="AC40" s="82">
        <f t="shared" si="9"/>
        <v>14885</v>
      </c>
      <c r="AD40" s="128">
        <f t="shared" si="10"/>
        <v>2828</v>
      </c>
      <c r="AE40" s="129">
        <f t="shared" si="11"/>
        <v>17713</v>
      </c>
    </row>
    <row r="41" spans="1:31" ht="50.1" customHeight="1" x14ac:dyDescent="0.25">
      <c r="A41" s="113">
        <v>29</v>
      </c>
      <c r="B41" s="16" t="s">
        <v>58</v>
      </c>
      <c r="C41" s="15" t="s">
        <v>11</v>
      </c>
      <c r="D41" s="17">
        <v>1</v>
      </c>
      <c r="E41" s="100">
        <v>7773</v>
      </c>
      <c r="F41" s="18">
        <v>7537.8151260504201</v>
      </c>
      <c r="G41" s="18">
        <v>6555</v>
      </c>
      <c r="H41" s="22">
        <v>16311.858076563958</v>
      </c>
      <c r="I41" s="22">
        <v>33919</v>
      </c>
      <c r="J41" s="77">
        <v>3126</v>
      </c>
      <c r="K41" s="77">
        <v>41974.789915966387</v>
      </c>
      <c r="M41" s="81">
        <f t="shared" si="1"/>
        <v>1542.3936268574707</v>
      </c>
      <c r="N41" s="81">
        <f t="shared" si="2"/>
        <v>31942.595835594184</v>
      </c>
      <c r="O41" s="81">
        <f t="shared" si="12"/>
        <v>7773</v>
      </c>
      <c r="P41" s="81">
        <f t="shared" si="12"/>
        <v>7537.8151260504201</v>
      </c>
      <c r="Q41" s="81">
        <f t="shared" si="12"/>
        <v>6555</v>
      </c>
      <c r="R41" s="81">
        <f t="shared" si="12"/>
        <v>16311.858076563958</v>
      </c>
      <c r="S41" s="81" t="str">
        <f t="shared" si="12"/>
        <v/>
      </c>
      <c r="T41" s="81">
        <f t="shared" si="12"/>
        <v>3126</v>
      </c>
      <c r="U41" s="81" t="str">
        <f t="shared" si="12"/>
        <v/>
      </c>
      <c r="V41" s="98">
        <f t="shared" si="3"/>
        <v>8260.7346405228764</v>
      </c>
      <c r="W41" s="81">
        <f t="shared" si="4"/>
        <v>16742.494731225826</v>
      </c>
      <c r="X41" s="81">
        <f t="shared" si="5"/>
        <v>3126</v>
      </c>
      <c r="Y41" s="81">
        <f t="shared" si="6"/>
        <v>11577.60395452402</v>
      </c>
      <c r="Z41" s="81">
        <f t="shared" si="7"/>
        <v>15200.101104368356</v>
      </c>
      <c r="AA41" s="114">
        <f t="shared" si="8"/>
        <v>0.90787551965115398</v>
      </c>
      <c r="AC41" s="82">
        <f t="shared" si="9"/>
        <v>8261</v>
      </c>
      <c r="AD41" s="128">
        <f t="shared" si="10"/>
        <v>1570</v>
      </c>
      <c r="AE41" s="129">
        <f t="shared" si="11"/>
        <v>9831</v>
      </c>
    </row>
    <row r="42" spans="1:31" ht="50.1" customHeight="1" x14ac:dyDescent="0.25">
      <c r="A42" s="113">
        <v>30</v>
      </c>
      <c r="B42" s="16" t="s">
        <v>59</v>
      </c>
      <c r="C42" s="15" t="s">
        <v>11</v>
      </c>
      <c r="D42" s="17">
        <v>1</v>
      </c>
      <c r="E42" s="100">
        <v>21361</v>
      </c>
      <c r="F42" s="18">
        <v>24932.773109243695</v>
      </c>
      <c r="G42" s="18">
        <v>33445</v>
      </c>
      <c r="H42" s="22">
        <v>16311.858076563958</v>
      </c>
      <c r="I42" s="22">
        <v>95160</v>
      </c>
      <c r="J42" s="77">
        <v>7233</v>
      </c>
      <c r="K42" s="77">
        <v>45756.302521008409</v>
      </c>
      <c r="M42" s="81">
        <f t="shared" si="1"/>
        <v>5602.9609177034217</v>
      </c>
      <c r="N42" s="81">
        <f t="shared" si="2"/>
        <v>64168.448712815451</v>
      </c>
      <c r="O42" s="81">
        <f t="shared" si="12"/>
        <v>21361</v>
      </c>
      <c r="P42" s="81">
        <f t="shared" si="12"/>
        <v>24932.773109243695</v>
      </c>
      <c r="Q42" s="81">
        <f t="shared" si="12"/>
        <v>33445</v>
      </c>
      <c r="R42" s="81">
        <f t="shared" si="12"/>
        <v>16311.858076563958</v>
      </c>
      <c r="S42" s="81" t="str">
        <f t="shared" si="12"/>
        <v/>
      </c>
      <c r="T42" s="81">
        <f t="shared" si="12"/>
        <v>7233</v>
      </c>
      <c r="U42" s="81">
        <f t="shared" si="12"/>
        <v>45756.302521008409</v>
      </c>
      <c r="V42" s="98">
        <f t="shared" si="3"/>
        <v>24839.988951136009</v>
      </c>
      <c r="W42" s="81">
        <f t="shared" si="4"/>
        <v>34885.704815259436</v>
      </c>
      <c r="X42" s="81">
        <f t="shared" si="5"/>
        <v>7233</v>
      </c>
      <c r="Y42" s="81">
        <f t="shared" si="6"/>
        <v>26488.927481253406</v>
      </c>
      <c r="Z42" s="81">
        <f t="shared" si="7"/>
        <v>29282.743897556014</v>
      </c>
      <c r="AA42" s="114">
        <f t="shared" si="8"/>
        <v>0.83939092108431135</v>
      </c>
      <c r="AC42" s="82">
        <f t="shared" si="9"/>
        <v>24840</v>
      </c>
      <c r="AD42" s="128">
        <f t="shared" si="10"/>
        <v>4720</v>
      </c>
      <c r="AE42" s="129">
        <f t="shared" si="11"/>
        <v>29560</v>
      </c>
    </row>
    <row r="43" spans="1:31" ht="50.1" customHeight="1" x14ac:dyDescent="0.25">
      <c r="A43" s="113">
        <v>31</v>
      </c>
      <c r="B43" s="16" t="s">
        <v>60</v>
      </c>
      <c r="C43" s="15" t="s">
        <v>11</v>
      </c>
      <c r="D43" s="17">
        <v>1</v>
      </c>
      <c r="E43" s="100">
        <v>35878</v>
      </c>
      <c r="F43" s="18">
        <v>30731.092436974792</v>
      </c>
      <c r="G43" s="18">
        <v>31765</v>
      </c>
      <c r="H43" s="22">
        <v>16311.858076563958</v>
      </c>
      <c r="I43" s="22">
        <v>42959</v>
      </c>
      <c r="J43" s="77">
        <v>14100</v>
      </c>
      <c r="K43" s="77">
        <v>47647.058823529413</v>
      </c>
      <c r="M43" s="81">
        <f t="shared" si="1"/>
        <v>18790.960031690338</v>
      </c>
      <c r="N43" s="81">
        <f t="shared" si="2"/>
        <v>43892.471207472001</v>
      </c>
      <c r="O43" s="81">
        <f t="shared" si="12"/>
        <v>35878</v>
      </c>
      <c r="P43" s="81">
        <f t="shared" si="12"/>
        <v>30731.092436974792</v>
      </c>
      <c r="Q43" s="81">
        <f t="shared" si="12"/>
        <v>31765</v>
      </c>
      <c r="R43" s="81" t="str">
        <f t="shared" si="12"/>
        <v/>
      </c>
      <c r="S43" s="81">
        <f t="shared" si="12"/>
        <v>42959</v>
      </c>
      <c r="T43" s="81" t="str">
        <f t="shared" si="12"/>
        <v/>
      </c>
      <c r="U43" s="81" t="str">
        <f t="shared" si="12"/>
        <v/>
      </c>
      <c r="V43" s="98">
        <f t="shared" si="3"/>
        <v>35333.273109243702</v>
      </c>
      <c r="W43" s="81">
        <f t="shared" si="4"/>
        <v>31341.715619581169</v>
      </c>
      <c r="X43" s="81">
        <f t="shared" si="5"/>
        <v>14100</v>
      </c>
      <c r="Y43" s="81">
        <f t="shared" si="6"/>
        <v>28813.460027387198</v>
      </c>
      <c r="Z43" s="81">
        <f t="shared" si="7"/>
        <v>12550.755587890833</v>
      </c>
      <c r="AA43" s="114">
        <f t="shared" si="8"/>
        <v>0.40044890140122308</v>
      </c>
      <c r="AC43" s="82">
        <f t="shared" si="9"/>
        <v>31342</v>
      </c>
      <c r="AD43" s="128">
        <f t="shared" si="10"/>
        <v>5955</v>
      </c>
      <c r="AE43" s="129">
        <f t="shared" si="11"/>
        <v>37297</v>
      </c>
    </row>
    <row r="44" spans="1:31" ht="50.1" customHeight="1" x14ac:dyDescent="0.25">
      <c r="A44" s="113">
        <v>32</v>
      </c>
      <c r="B44" s="16" t="s">
        <v>61</v>
      </c>
      <c r="C44" s="15" t="s">
        <v>11</v>
      </c>
      <c r="D44" s="17">
        <v>1</v>
      </c>
      <c r="E44" s="100">
        <v>22289</v>
      </c>
      <c r="F44" s="18">
        <v>16235.294117647059</v>
      </c>
      <c r="G44" s="18">
        <v>46891</v>
      </c>
      <c r="H44" s="22">
        <v>16311.858076563958</v>
      </c>
      <c r="I44" s="22">
        <v>319339</v>
      </c>
      <c r="J44" s="77">
        <v>6344</v>
      </c>
      <c r="K44" s="77">
        <v>51428.571428571428</v>
      </c>
      <c r="M44" s="81">
        <f t="shared" si="1"/>
        <v>-43496.620625801486</v>
      </c>
      <c r="N44" s="81">
        <f t="shared" si="2"/>
        <v>180307.68451802502</v>
      </c>
      <c r="O44" s="81">
        <f t="shared" si="12"/>
        <v>22289</v>
      </c>
      <c r="P44" s="81">
        <f t="shared" si="12"/>
        <v>16235.294117647059</v>
      </c>
      <c r="Q44" s="81">
        <f t="shared" si="12"/>
        <v>46891</v>
      </c>
      <c r="R44" s="81">
        <f t="shared" si="12"/>
        <v>16311.858076563958</v>
      </c>
      <c r="S44" s="81" t="str">
        <f t="shared" si="12"/>
        <v/>
      </c>
      <c r="T44" s="81">
        <f t="shared" si="12"/>
        <v>6344</v>
      </c>
      <c r="U44" s="81">
        <f t="shared" si="12"/>
        <v>51428.571428571428</v>
      </c>
      <c r="V44" s="98">
        <f t="shared" si="3"/>
        <v>26583.287270463741</v>
      </c>
      <c r="W44" s="81">
        <f t="shared" si="4"/>
        <v>68405.531946111776</v>
      </c>
      <c r="X44" s="81">
        <f t="shared" si="5"/>
        <v>6344</v>
      </c>
      <c r="Y44" s="81">
        <f t="shared" si="6"/>
        <v>31209.044115404413</v>
      </c>
      <c r="Z44" s="81">
        <f t="shared" si="7"/>
        <v>111902.15257191326</v>
      </c>
      <c r="AA44" s="114">
        <f t="shared" si="8"/>
        <v>1.6358640798242323</v>
      </c>
      <c r="AC44" s="82">
        <f t="shared" si="9"/>
        <v>26583</v>
      </c>
      <c r="AD44" s="128">
        <f t="shared" si="10"/>
        <v>5051</v>
      </c>
      <c r="AE44" s="129">
        <f t="shared" si="11"/>
        <v>31634</v>
      </c>
    </row>
    <row r="45" spans="1:31" ht="50.1" customHeight="1" x14ac:dyDescent="0.25">
      <c r="A45" s="113">
        <v>33</v>
      </c>
      <c r="B45" s="16" t="s">
        <v>62</v>
      </c>
      <c r="C45" s="15" t="s">
        <v>11</v>
      </c>
      <c r="D45" s="17">
        <v>1</v>
      </c>
      <c r="E45" s="100">
        <v>32791</v>
      </c>
      <c r="F45" s="18">
        <v>22999.999999999996</v>
      </c>
      <c r="G45" s="18">
        <v>20000</v>
      </c>
      <c r="H45" s="22">
        <v>16311.858076563958</v>
      </c>
      <c r="I45" s="22">
        <v>11386</v>
      </c>
      <c r="J45" s="77">
        <v>6794</v>
      </c>
      <c r="K45" s="77">
        <v>50294.117647058825</v>
      </c>
      <c r="M45" s="81">
        <f t="shared" si="1"/>
        <v>8265.0001116861331</v>
      </c>
      <c r="N45" s="81">
        <f t="shared" si="2"/>
        <v>37614.135809348947</v>
      </c>
      <c r="O45" s="81">
        <f t="shared" si="12"/>
        <v>32791</v>
      </c>
      <c r="P45" s="81">
        <f t="shared" si="12"/>
        <v>22999.999999999996</v>
      </c>
      <c r="Q45" s="81">
        <f t="shared" si="12"/>
        <v>20000</v>
      </c>
      <c r="R45" s="81">
        <f t="shared" si="12"/>
        <v>16311.858076563958</v>
      </c>
      <c r="S45" s="81">
        <f t="shared" si="12"/>
        <v>11386</v>
      </c>
      <c r="T45" s="81" t="str">
        <f t="shared" si="12"/>
        <v/>
      </c>
      <c r="U45" s="81" t="str">
        <f t="shared" si="12"/>
        <v/>
      </c>
      <c r="V45" s="98">
        <f t="shared" si="3"/>
        <v>20697.771615312791</v>
      </c>
      <c r="W45" s="81">
        <f t="shared" si="4"/>
        <v>22939.567960517539</v>
      </c>
      <c r="X45" s="81">
        <f t="shared" si="5"/>
        <v>6794</v>
      </c>
      <c r="Y45" s="81">
        <f t="shared" si="6"/>
        <v>19186.875751348933</v>
      </c>
      <c r="Z45" s="81">
        <f t="shared" si="7"/>
        <v>14674.567848831406</v>
      </c>
      <c r="AA45" s="114">
        <f t="shared" si="8"/>
        <v>0.63970550247888514</v>
      </c>
      <c r="AC45" s="82">
        <f t="shared" si="9"/>
        <v>20698</v>
      </c>
      <c r="AD45" s="128">
        <f t="shared" si="10"/>
        <v>3933</v>
      </c>
      <c r="AE45" s="129">
        <f t="shared" si="11"/>
        <v>24631</v>
      </c>
    </row>
    <row r="46" spans="1:31" ht="50.1" customHeight="1" x14ac:dyDescent="0.25">
      <c r="A46" s="113">
        <v>34</v>
      </c>
      <c r="B46" s="16" t="s">
        <v>63</v>
      </c>
      <c r="C46" s="15" t="s">
        <v>11</v>
      </c>
      <c r="D46" s="17">
        <v>1</v>
      </c>
      <c r="E46" s="100">
        <v>4747</v>
      </c>
      <c r="F46" s="18">
        <v>5701.6806722689071</v>
      </c>
      <c r="G46" s="18">
        <v>2650</v>
      </c>
      <c r="H46" s="22">
        <v>11363.211951447245</v>
      </c>
      <c r="I46" s="22"/>
      <c r="J46" s="77">
        <v>3945</v>
      </c>
      <c r="K46" s="77">
        <v>45000</v>
      </c>
      <c r="M46" s="81">
        <f t="shared" si="1"/>
        <v>-4097.4251222741714</v>
      </c>
      <c r="N46" s="81">
        <f t="shared" si="2"/>
        <v>28566.389330179554</v>
      </c>
      <c r="O46" s="81">
        <f t="shared" si="12"/>
        <v>4747</v>
      </c>
      <c r="P46" s="81">
        <f t="shared" si="12"/>
        <v>5701.6806722689071</v>
      </c>
      <c r="Q46" s="81">
        <f t="shared" si="12"/>
        <v>2650</v>
      </c>
      <c r="R46" s="81">
        <f t="shared" si="12"/>
        <v>11363.211951447245</v>
      </c>
      <c r="S46" s="81">
        <f t="shared" si="12"/>
        <v>0</v>
      </c>
      <c r="T46" s="81">
        <f t="shared" si="12"/>
        <v>3945</v>
      </c>
      <c r="U46" s="81" t="str">
        <f t="shared" si="12"/>
        <v/>
      </c>
      <c r="V46" s="98">
        <f t="shared" si="3"/>
        <v>4734.4821039526914</v>
      </c>
      <c r="W46" s="81">
        <f t="shared" si="4"/>
        <v>12234.482103952692</v>
      </c>
      <c r="X46" s="81">
        <f t="shared" si="5"/>
        <v>2650</v>
      </c>
      <c r="Y46" s="81">
        <f t="shared" si="6"/>
        <v>7245.5513300928997</v>
      </c>
      <c r="Z46" s="81">
        <f t="shared" si="7"/>
        <v>16331.907226226864</v>
      </c>
      <c r="AA46" s="114">
        <f t="shared" si="8"/>
        <v>1.3349079337776286</v>
      </c>
      <c r="AC46" s="82">
        <f t="shared" si="9"/>
        <v>4734</v>
      </c>
      <c r="AD46" s="128">
        <f t="shared" si="10"/>
        <v>899</v>
      </c>
      <c r="AE46" s="129">
        <f t="shared" si="11"/>
        <v>5633</v>
      </c>
    </row>
    <row r="47" spans="1:31" ht="50.1" customHeight="1" x14ac:dyDescent="0.25">
      <c r="A47" s="113">
        <v>35</v>
      </c>
      <c r="B47" s="16" t="s">
        <v>64</v>
      </c>
      <c r="C47" s="15" t="s">
        <v>11</v>
      </c>
      <c r="D47" s="17">
        <v>1</v>
      </c>
      <c r="E47" s="100">
        <v>16491</v>
      </c>
      <c r="F47" s="18">
        <v>16621.848739495799</v>
      </c>
      <c r="G47" s="18">
        <v>10135</v>
      </c>
      <c r="H47" s="22">
        <v>11363.211951447245</v>
      </c>
      <c r="I47" s="22">
        <v>398075</v>
      </c>
      <c r="J47" s="77">
        <v>15189</v>
      </c>
      <c r="K47" s="77">
        <v>46134.45378151261</v>
      </c>
      <c r="M47" s="81">
        <f t="shared" si="1"/>
        <v>-70247.483454613597</v>
      </c>
      <c r="N47" s="81">
        <f t="shared" si="2"/>
        <v>217107.34473245806</v>
      </c>
      <c r="O47" s="81">
        <f t="shared" si="12"/>
        <v>16491</v>
      </c>
      <c r="P47" s="81">
        <f t="shared" si="12"/>
        <v>16621.848739495799</v>
      </c>
      <c r="Q47" s="81">
        <f t="shared" si="12"/>
        <v>10135</v>
      </c>
      <c r="R47" s="81">
        <f t="shared" si="12"/>
        <v>11363.211951447245</v>
      </c>
      <c r="S47" s="81" t="str">
        <f t="shared" si="12"/>
        <v/>
      </c>
      <c r="T47" s="81">
        <f t="shared" si="12"/>
        <v>15189</v>
      </c>
      <c r="U47" s="81">
        <f t="shared" si="12"/>
        <v>46134.45378151261</v>
      </c>
      <c r="V47" s="98">
        <f t="shared" si="3"/>
        <v>19322.419078742609</v>
      </c>
      <c r="W47" s="81">
        <f t="shared" si="4"/>
        <v>73429.930638922233</v>
      </c>
      <c r="X47" s="81">
        <f t="shared" si="5"/>
        <v>10135</v>
      </c>
      <c r="Y47" s="81">
        <f t="shared" si="6"/>
        <v>26343.988067403319</v>
      </c>
      <c r="Z47" s="81">
        <f t="shared" si="7"/>
        <v>143677.41409353583</v>
      </c>
      <c r="AA47" s="114">
        <f t="shared" si="8"/>
        <v>1.9566600818410449</v>
      </c>
      <c r="AC47" s="82">
        <f t="shared" si="9"/>
        <v>19322</v>
      </c>
      <c r="AD47" s="128">
        <f t="shared" si="10"/>
        <v>3671</v>
      </c>
      <c r="AE47" s="129">
        <f t="shared" si="11"/>
        <v>22993</v>
      </c>
    </row>
    <row r="48" spans="1:31" ht="50.1" customHeight="1" x14ac:dyDescent="0.25">
      <c r="A48" s="113">
        <v>36</v>
      </c>
      <c r="B48" s="16" t="s">
        <v>65</v>
      </c>
      <c r="C48" s="15" t="s">
        <v>11</v>
      </c>
      <c r="D48" s="17">
        <v>1</v>
      </c>
      <c r="E48" s="100">
        <v>17961</v>
      </c>
      <c r="F48" s="18">
        <v>21067.226890756301</v>
      </c>
      <c r="G48" s="18">
        <v>10135</v>
      </c>
      <c r="H48" s="22">
        <v>11363.211951447245</v>
      </c>
      <c r="I48" s="22">
        <v>398075</v>
      </c>
      <c r="J48" s="77">
        <v>15189</v>
      </c>
      <c r="K48" s="77">
        <v>49915.966386554624</v>
      </c>
      <c r="M48" s="81">
        <f t="shared" si="1"/>
        <v>-68364.803436208691</v>
      </c>
      <c r="N48" s="81">
        <f t="shared" si="2"/>
        <v>217995.20493013959</v>
      </c>
      <c r="O48" s="81">
        <f t="shared" si="12"/>
        <v>17961</v>
      </c>
      <c r="P48" s="81">
        <f t="shared" si="12"/>
        <v>21067.226890756301</v>
      </c>
      <c r="Q48" s="81">
        <f t="shared" si="12"/>
        <v>10135</v>
      </c>
      <c r="R48" s="81">
        <f t="shared" si="12"/>
        <v>11363.211951447245</v>
      </c>
      <c r="S48" s="81" t="str">
        <f t="shared" si="12"/>
        <v/>
      </c>
      <c r="T48" s="81">
        <f t="shared" si="12"/>
        <v>15189</v>
      </c>
      <c r="U48" s="81">
        <f t="shared" si="12"/>
        <v>49915.966386554624</v>
      </c>
      <c r="V48" s="98">
        <f t="shared" si="3"/>
        <v>20938.567538126361</v>
      </c>
      <c r="W48" s="81">
        <f t="shared" si="4"/>
        <v>74815.200746965449</v>
      </c>
      <c r="X48" s="81">
        <f t="shared" si="5"/>
        <v>10135</v>
      </c>
      <c r="Y48" s="81">
        <f t="shared" si="6"/>
        <v>27897.860749668944</v>
      </c>
      <c r="Z48" s="81">
        <f t="shared" si="7"/>
        <v>143180.00418317414</v>
      </c>
      <c r="AA48" s="114">
        <f t="shared" si="8"/>
        <v>1.9137822628776626</v>
      </c>
      <c r="AC48" s="82">
        <f t="shared" si="9"/>
        <v>20939</v>
      </c>
      <c r="AD48" s="128">
        <f t="shared" si="10"/>
        <v>3978</v>
      </c>
      <c r="AE48" s="129">
        <f t="shared" si="11"/>
        <v>24917</v>
      </c>
    </row>
    <row r="49" spans="1:31" ht="50.1" customHeight="1" x14ac:dyDescent="0.25">
      <c r="A49" s="113">
        <v>37</v>
      </c>
      <c r="B49" s="16" t="s">
        <v>66</v>
      </c>
      <c r="C49" s="15" t="s">
        <v>11</v>
      </c>
      <c r="D49" s="17">
        <v>1</v>
      </c>
      <c r="E49" s="100">
        <v>8018</v>
      </c>
      <c r="F49" s="18">
        <v>4348.7394957983197</v>
      </c>
      <c r="G49" s="18">
        <v>3765</v>
      </c>
      <c r="H49" s="22">
        <v>11363.211951447245</v>
      </c>
      <c r="I49" s="22">
        <v>86962</v>
      </c>
      <c r="J49" s="77">
        <v>1904</v>
      </c>
      <c r="K49" s="77">
        <v>52184.873949579836</v>
      </c>
      <c r="M49" s="81">
        <f t="shared" si="1"/>
        <v>-8728.3536502727948</v>
      </c>
      <c r="N49" s="81">
        <f t="shared" si="2"/>
        <v>56884.303763651478</v>
      </c>
      <c r="O49" s="81">
        <f t="shared" si="12"/>
        <v>8018</v>
      </c>
      <c r="P49" s="81">
        <f t="shared" si="12"/>
        <v>4348.7394957983197</v>
      </c>
      <c r="Q49" s="81">
        <f t="shared" si="12"/>
        <v>3765</v>
      </c>
      <c r="R49" s="81">
        <f t="shared" si="12"/>
        <v>11363.211951447245</v>
      </c>
      <c r="S49" s="81" t="str">
        <f t="shared" si="12"/>
        <v/>
      </c>
      <c r="T49" s="81">
        <f t="shared" si="12"/>
        <v>1904</v>
      </c>
      <c r="U49" s="81">
        <f t="shared" si="12"/>
        <v>52184.873949579836</v>
      </c>
      <c r="V49" s="98">
        <f t="shared" si="3"/>
        <v>13597.304232804234</v>
      </c>
      <c r="W49" s="81">
        <f t="shared" si="4"/>
        <v>24077.975056689342</v>
      </c>
      <c r="X49" s="81">
        <f t="shared" si="5"/>
        <v>1904</v>
      </c>
      <c r="Y49" s="81">
        <f t="shared" si="6"/>
        <v>10369.267795940141</v>
      </c>
      <c r="Z49" s="81">
        <f t="shared" si="7"/>
        <v>32806.328706962136</v>
      </c>
      <c r="AA49" s="114">
        <f t="shared" si="8"/>
        <v>1.3625036420098742</v>
      </c>
      <c r="AC49" s="82">
        <f t="shared" si="9"/>
        <v>13597</v>
      </c>
      <c r="AD49" s="128">
        <f t="shared" si="10"/>
        <v>2583</v>
      </c>
      <c r="AE49" s="129">
        <f t="shared" si="11"/>
        <v>16180</v>
      </c>
    </row>
    <row r="50" spans="1:31" ht="50.1" customHeight="1" x14ac:dyDescent="0.25">
      <c r="A50" s="113">
        <v>38</v>
      </c>
      <c r="B50" s="16" t="s">
        <v>67</v>
      </c>
      <c r="C50" s="15" t="s">
        <v>11</v>
      </c>
      <c r="D50" s="17">
        <v>1</v>
      </c>
      <c r="E50" s="100">
        <v>12094</v>
      </c>
      <c r="F50" s="18">
        <v>6552.1008403361338</v>
      </c>
      <c r="G50" s="18">
        <v>5756</v>
      </c>
      <c r="H50" s="22">
        <v>11363.211951447245</v>
      </c>
      <c r="I50" s="22">
        <v>398075</v>
      </c>
      <c r="J50" s="77">
        <v>8660</v>
      </c>
      <c r="K50" s="77">
        <v>54453.781512605041</v>
      </c>
      <c r="M50" s="81">
        <f t="shared" si="1"/>
        <v>-74250.53823167643</v>
      </c>
      <c r="N50" s="81">
        <f t="shared" si="2"/>
        <v>216237.42231864453</v>
      </c>
      <c r="O50" s="81">
        <f t="shared" si="12"/>
        <v>12094</v>
      </c>
      <c r="P50" s="81">
        <f t="shared" si="12"/>
        <v>6552.1008403361338</v>
      </c>
      <c r="Q50" s="81">
        <f t="shared" si="12"/>
        <v>5756</v>
      </c>
      <c r="R50" s="81">
        <f t="shared" si="12"/>
        <v>11363.211951447245</v>
      </c>
      <c r="S50" s="81" t="str">
        <f t="shared" si="12"/>
        <v/>
      </c>
      <c r="T50" s="81">
        <f t="shared" si="12"/>
        <v>8660</v>
      </c>
      <c r="U50" s="81">
        <f t="shared" si="12"/>
        <v>54453.781512605041</v>
      </c>
      <c r="V50" s="98">
        <f t="shared" si="3"/>
        <v>16479.849050731402</v>
      </c>
      <c r="W50" s="81">
        <f t="shared" si="4"/>
        <v>70993.442043484058</v>
      </c>
      <c r="X50" s="81">
        <f t="shared" si="5"/>
        <v>5756</v>
      </c>
      <c r="Y50" s="81">
        <f t="shared" si="6"/>
        <v>19231.444048544654</v>
      </c>
      <c r="Z50" s="81">
        <f t="shared" si="7"/>
        <v>145243.98027516049</v>
      </c>
      <c r="AA50" s="114">
        <f t="shared" si="8"/>
        <v>2.0458788318250209</v>
      </c>
      <c r="AC50" s="82">
        <f t="shared" si="9"/>
        <v>16480</v>
      </c>
      <c r="AD50" s="128">
        <f t="shared" si="10"/>
        <v>3131</v>
      </c>
      <c r="AE50" s="129">
        <f t="shared" si="11"/>
        <v>19611</v>
      </c>
    </row>
    <row r="51" spans="1:31" ht="50.1" customHeight="1" x14ac:dyDescent="0.25">
      <c r="A51" s="113">
        <v>39</v>
      </c>
      <c r="B51" s="16" t="s">
        <v>68</v>
      </c>
      <c r="C51" s="15" t="s">
        <v>11</v>
      </c>
      <c r="D51" s="17">
        <v>1</v>
      </c>
      <c r="E51" s="100">
        <v>9488</v>
      </c>
      <c r="F51" s="18">
        <v>6552.1008403361338</v>
      </c>
      <c r="G51" s="18">
        <v>5756</v>
      </c>
      <c r="H51" s="22">
        <v>11363.211951447245</v>
      </c>
      <c r="I51" s="22">
        <v>86962</v>
      </c>
      <c r="J51" s="77">
        <v>8660</v>
      </c>
      <c r="K51" s="77">
        <v>53697.478991596639</v>
      </c>
      <c r="M51" s="81">
        <f t="shared" si="1"/>
        <v>-5709.6876061141193</v>
      </c>
      <c r="N51" s="81">
        <f t="shared" si="2"/>
        <v>57846.485258508415</v>
      </c>
      <c r="O51" s="81">
        <f t="shared" si="12"/>
        <v>9488</v>
      </c>
      <c r="P51" s="81">
        <f t="shared" si="12"/>
        <v>6552.1008403361338</v>
      </c>
      <c r="Q51" s="81">
        <f t="shared" si="12"/>
        <v>5756</v>
      </c>
      <c r="R51" s="81">
        <f t="shared" si="12"/>
        <v>11363.211951447245</v>
      </c>
      <c r="S51" s="81" t="str">
        <f t="shared" si="12"/>
        <v/>
      </c>
      <c r="T51" s="81">
        <f t="shared" si="12"/>
        <v>8660</v>
      </c>
      <c r="U51" s="81">
        <f t="shared" si="12"/>
        <v>53697.478991596639</v>
      </c>
      <c r="V51" s="98">
        <f t="shared" si="3"/>
        <v>15919.465297230003</v>
      </c>
      <c r="W51" s="81">
        <f t="shared" si="4"/>
        <v>26068.398826197146</v>
      </c>
      <c r="X51" s="81">
        <f t="shared" si="5"/>
        <v>5756</v>
      </c>
      <c r="Y51" s="81">
        <f t="shared" si="6"/>
        <v>14918.020756814043</v>
      </c>
      <c r="Z51" s="81">
        <f t="shared" si="7"/>
        <v>31778.086432311266</v>
      </c>
      <c r="AA51" s="114">
        <f t="shared" si="8"/>
        <v>1.2190271694161834</v>
      </c>
      <c r="AC51" s="82">
        <f t="shared" si="9"/>
        <v>15919</v>
      </c>
      <c r="AD51" s="128">
        <f t="shared" si="10"/>
        <v>3025</v>
      </c>
      <c r="AE51" s="129">
        <f t="shared" si="11"/>
        <v>18944</v>
      </c>
    </row>
    <row r="52" spans="1:31" ht="50.1" customHeight="1" x14ac:dyDescent="0.25">
      <c r="A52" s="113">
        <v>40</v>
      </c>
      <c r="B52" s="16" t="s">
        <v>69</v>
      </c>
      <c r="C52" s="15" t="s">
        <v>11</v>
      </c>
      <c r="D52" s="17">
        <v>1</v>
      </c>
      <c r="E52" s="100">
        <v>10972</v>
      </c>
      <c r="F52" s="18">
        <v>9373.9495798319331</v>
      </c>
      <c r="G52" s="18">
        <v>5756</v>
      </c>
      <c r="H52" s="22">
        <v>11363.211951447245</v>
      </c>
      <c r="I52" s="22">
        <v>6259</v>
      </c>
      <c r="J52" s="77">
        <v>8660</v>
      </c>
      <c r="K52" s="77">
        <v>50294.117647058825</v>
      </c>
      <c r="M52" s="81">
        <f t="shared" si="1"/>
        <v>-1185.4875971767306</v>
      </c>
      <c r="N52" s="81">
        <f t="shared" si="2"/>
        <v>30522.138790987592</v>
      </c>
      <c r="O52" s="81">
        <f t="shared" si="12"/>
        <v>10972</v>
      </c>
      <c r="P52" s="81">
        <f t="shared" si="12"/>
        <v>9373.9495798319331</v>
      </c>
      <c r="Q52" s="81">
        <f t="shared" si="12"/>
        <v>5756</v>
      </c>
      <c r="R52" s="81">
        <f t="shared" si="12"/>
        <v>11363.211951447245</v>
      </c>
      <c r="S52" s="81">
        <f t="shared" si="12"/>
        <v>6259</v>
      </c>
      <c r="T52" s="81">
        <f t="shared" si="12"/>
        <v>8660</v>
      </c>
      <c r="U52" s="81" t="str">
        <f t="shared" si="12"/>
        <v/>
      </c>
      <c r="V52" s="98">
        <f t="shared" si="3"/>
        <v>8730.69358854653</v>
      </c>
      <c r="W52" s="81">
        <f t="shared" si="4"/>
        <v>14668.32559690543</v>
      </c>
      <c r="X52" s="81">
        <f t="shared" si="5"/>
        <v>5756</v>
      </c>
      <c r="Y52" s="81">
        <f t="shared" si="6"/>
        <v>10904.966469073501</v>
      </c>
      <c r="Z52" s="81">
        <f t="shared" si="7"/>
        <v>15853.81319408216</v>
      </c>
      <c r="AA52" s="114">
        <f t="shared" si="8"/>
        <v>1.0808195583977787</v>
      </c>
      <c r="AC52" s="82">
        <f t="shared" si="9"/>
        <v>8731</v>
      </c>
      <c r="AD52" s="128">
        <f t="shared" si="10"/>
        <v>1659</v>
      </c>
      <c r="AE52" s="129">
        <f t="shared" si="11"/>
        <v>10390</v>
      </c>
    </row>
    <row r="53" spans="1:31" ht="50.1" customHeight="1" x14ac:dyDescent="0.25">
      <c r="A53" s="113">
        <v>41</v>
      </c>
      <c r="B53" s="16" t="s">
        <v>70</v>
      </c>
      <c r="C53" s="15" t="s">
        <v>11</v>
      </c>
      <c r="D53" s="17">
        <v>1</v>
      </c>
      <c r="E53" s="100">
        <v>26620</v>
      </c>
      <c r="F53" s="18">
        <v>12369.747899159664</v>
      </c>
      <c r="G53" s="18">
        <v>26487</v>
      </c>
      <c r="H53" s="22">
        <v>11363.211951447245</v>
      </c>
      <c r="I53" s="22"/>
      <c r="J53" s="77">
        <v>25425</v>
      </c>
      <c r="K53" s="77">
        <v>42352.941176470587</v>
      </c>
      <c r="M53" s="81">
        <f t="shared" si="1"/>
        <v>12729.34568429968</v>
      </c>
      <c r="N53" s="81">
        <f t="shared" si="2"/>
        <v>35476.621324726155</v>
      </c>
      <c r="O53" s="81">
        <f t="shared" si="12"/>
        <v>26620</v>
      </c>
      <c r="P53" s="81" t="str">
        <f t="shared" si="12"/>
        <v/>
      </c>
      <c r="Q53" s="81">
        <f t="shared" si="12"/>
        <v>26487</v>
      </c>
      <c r="R53" s="81" t="str">
        <f t="shared" si="12"/>
        <v/>
      </c>
      <c r="S53" s="81" t="str">
        <f t="shared" si="12"/>
        <v/>
      </c>
      <c r="T53" s="81">
        <f t="shared" si="12"/>
        <v>25425</v>
      </c>
      <c r="U53" s="81" t="str">
        <f t="shared" si="12"/>
        <v/>
      </c>
      <c r="V53" s="98">
        <f t="shared" si="3"/>
        <v>26177.333333333332</v>
      </c>
      <c r="W53" s="81">
        <f t="shared" si="4"/>
        <v>24102.983504512918</v>
      </c>
      <c r="X53" s="81">
        <f t="shared" si="5"/>
        <v>11363.211951447245</v>
      </c>
      <c r="Y53" s="81">
        <f t="shared" si="6"/>
        <v>21779.164702652582</v>
      </c>
      <c r="Z53" s="81">
        <f t="shared" si="7"/>
        <v>11373.637820213238</v>
      </c>
      <c r="AA53" s="114">
        <f t="shared" si="8"/>
        <v>0.47187676239680854</v>
      </c>
      <c r="AC53" s="82">
        <f t="shared" si="9"/>
        <v>24103</v>
      </c>
      <c r="AD53" s="128">
        <f t="shared" si="10"/>
        <v>4580</v>
      </c>
      <c r="AE53" s="129">
        <f t="shared" si="11"/>
        <v>28683</v>
      </c>
    </row>
    <row r="54" spans="1:31" ht="50.1" customHeight="1" x14ac:dyDescent="0.25">
      <c r="A54" s="113">
        <v>42</v>
      </c>
      <c r="B54" s="16" t="s">
        <v>71</v>
      </c>
      <c r="C54" s="15" t="s">
        <v>11</v>
      </c>
      <c r="D54" s="17">
        <v>1</v>
      </c>
      <c r="E54" s="100">
        <v>11072</v>
      </c>
      <c r="F54" s="18">
        <v>11886.554621848738</v>
      </c>
      <c r="G54" s="18">
        <v>5753</v>
      </c>
      <c r="H54" s="22">
        <v>11363.211951447245</v>
      </c>
      <c r="I54" s="22">
        <v>398075</v>
      </c>
      <c r="J54" s="77">
        <v>31134</v>
      </c>
      <c r="K54" s="77">
        <v>47647.058823529413</v>
      </c>
      <c r="M54" s="81">
        <f t="shared" si="1"/>
        <v>-69885.968564676383</v>
      </c>
      <c r="N54" s="81">
        <f t="shared" si="2"/>
        <v>217580.4901066265</v>
      </c>
      <c r="O54" s="81">
        <f t="shared" si="12"/>
        <v>11072</v>
      </c>
      <c r="P54" s="81">
        <f t="shared" si="12"/>
        <v>11886.554621848738</v>
      </c>
      <c r="Q54" s="81">
        <f t="shared" si="12"/>
        <v>5753</v>
      </c>
      <c r="R54" s="81">
        <f t="shared" si="12"/>
        <v>11363.211951447245</v>
      </c>
      <c r="S54" s="81" t="str">
        <f t="shared" si="12"/>
        <v/>
      </c>
      <c r="T54" s="81">
        <f t="shared" si="12"/>
        <v>31134</v>
      </c>
      <c r="U54" s="81">
        <f t="shared" si="12"/>
        <v>47647.058823529413</v>
      </c>
      <c r="V54" s="98">
        <f t="shared" si="3"/>
        <v>19809.304232804232</v>
      </c>
      <c r="W54" s="81">
        <f t="shared" si="4"/>
        <v>73847.260770975059</v>
      </c>
      <c r="X54" s="81">
        <f t="shared" si="5"/>
        <v>5753</v>
      </c>
      <c r="Y54" s="81">
        <f t="shared" si="6"/>
        <v>24353.37001641684</v>
      </c>
      <c r="Z54" s="81">
        <f t="shared" si="7"/>
        <v>143733.22933565144</v>
      </c>
      <c r="AA54" s="114">
        <f t="shared" si="8"/>
        <v>1.9463583054409566</v>
      </c>
      <c r="AC54" s="82">
        <f t="shared" si="9"/>
        <v>19809</v>
      </c>
      <c r="AD54" s="128">
        <f t="shared" si="10"/>
        <v>3764</v>
      </c>
      <c r="AE54" s="129">
        <f t="shared" si="11"/>
        <v>23573</v>
      </c>
    </row>
    <row r="55" spans="1:31" ht="50.1" customHeight="1" x14ac:dyDescent="0.25">
      <c r="A55" s="113">
        <v>43</v>
      </c>
      <c r="B55" s="16" t="s">
        <v>72</v>
      </c>
      <c r="C55" s="15" t="s">
        <v>11</v>
      </c>
      <c r="D55" s="17">
        <v>1</v>
      </c>
      <c r="E55" s="100">
        <v>2267</v>
      </c>
      <c r="F55" s="18">
        <v>1739.4957983193278</v>
      </c>
      <c r="G55" s="18">
        <v>638</v>
      </c>
      <c r="H55" s="22">
        <v>11363.211951447245</v>
      </c>
      <c r="I55" s="22">
        <v>6259</v>
      </c>
      <c r="J55" s="77">
        <v>31134</v>
      </c>
      <c r="K55" s="77">
        <v>48781.512605042022</v>
      </c>
      <c r="M55" s="81">
        <f t="shared" si="1"/>
        <v>-3815.5375959120029</v>
      </c>
      <c r="N55" s="81">
        <f t="shared" si="2"/>
        <v>33010.457697285892</v>
      </c>
      <c r="O55" s="81">
        <f t="shared" si="12"/>
        <v>2267</v>
      </c>
      <c r="P55" s="81">
        <f t="shared" si="12"/>
        <v>1739.4957983193278</v>
      </c>
      <c r="Q55" s="81">
        <f t="shared" si="12"/>
        <v>638</v>
      </c>
      <c r="R55" s="81">
        <f t="shared" si="12"/>
        <v>11363.211951447245</v>
      </c>
      <c r="S55" s="81">
        <f t="shared" si="12"/>
        <v>6259</v>
      </c>
      <c r="T55" s="81">
        <f t="shared" si="12"/>
        <v>31134</v>
      </c>
      <c r="U55" s="81" t="str">
        <f t="shared" si="12"/>
        <v/>
      </c>
      <c r="V55" s="98">
        <f t="shared" si="3"/>
        <v>8900.1179582944296</v>
      </c>
      <c r="W55" s="81">
        <f t="shared" si="4"/>
        <v>14597.460050686943</v>
      </c>
      <c r="X55" s="81">
        <f t="shared" si="5"/>
        <v>638</v>
      </c>
      <c r="Y55" s="81">
        <f t="shared" si="6"/>
        <v>5974.6589272266519</v>
      </c>
      <c r="Z55" s="81">
        <f t="shared" si="7"/>
        <v>18412.997646598946</v>
      </c>
      <c r="AA55" s="114">
        <f t="shared" si="8"/>
        <v>1.2613836641897469</v>
      </c>
      <c r="AC55" s="82">
        <f t="shared" si="9"/>
        <v>8900</v>
      </c>
      <c r="AD55" s="128">
        <f t="shared" si="10"/>
        <v>1691</v>
      </c>
      <c r="AE55" s="129">
        <f t="shared" si="11"/>
        <v>10591</v>
      </c>
    </row>
    <row r="56" spans="1:31" ht="50.1" customHeight="1" x14ac:dyDescent="0.25">
      <c r="A56" s="113">
        <v>44</v>
      </c>
      <c r="B56" s="16" t="s">
        <v>73</v>
      </c>
      <c r="C56" s="15" t="s">
        <v>11</v>
      </c>
      <c r="D56" s="17">
        <v>1</v>
      </c>
      <c r="E56" s="100">
        <v>6251</v>
      </c>
      <c r="F56" s="18">
        <v>2802.5210084033611</v>
      </c>
      <c r="G56" s="18">
        <v>2439</v>
      </c>
      <c r="H56" s="22">
        <v>11363.211951447245</v>
      </c>
      <c r="I56" s="22"/>
      <c r="J56" s="77">
        <v>3630</v>
      </c>
      <c r="K56" s="77">
        <v>56344.537815126052</v>
      </c>
      <c r="M56" s="81">
        <f t="shared" si="1"/>
        <v>-7296.6545528386705</v>
      </c>
      <c r="N56" s="81">
        <f t="shared" si="2"/>
        <v>34906.744811164222</v>
      </c>
      <c r="O56" s="81">
        <f t="shared" si="12"/>
        <v>6251</v>
      </c>
      <c r="P56" s="81">
        <f t="shared" si="12"/>
        <v>2802.5210084033611</v>
      </c>
      <c r="Q56" s="81">
        <f t="shared" si="12"/>
        <v>2439</v>
      </c>
      <c r="R56" s="81">
        <f t="shared" si="12"/>
        <v>11363.211951447245</v>
      </c>
      <c r="S56" s="81">
        <f t="shared" si="12"/>
        <v>0</v>
      </c>
      <c r="T56" s="81">
        <f t="shared" si="12"/>
        <v>3630</v>
      </c>
      <c r="U56" s="81" t="str">
        <f t="shared" si="12"/>
        <v/>
      </c>
      <c r="V56" s="98">
        <f t="shared" si="3"/>
        <v>4414.2888266417676</v>
      </c>
      <c r="W56" s="81">
        <f t="shared" si="4"/>
        <v>13805.045129162776</v>
      </c>
      <c r="X56" s="81">
        <f t="shared" si="5"/>
        <v>2439</v>
      </c>
      <c r="Y56" s="81">
        <f t="shared" si="6"/>
        <v>6805.0024863454182</v>
      </c>
      <c r="Z56" s="81">
        <f t="shared" si="7"/>
        <v>21101.699682001446</v>
      </c>
      <c r="AA56" s="114">
        <f t="shared" si="8"/>
        <v>1.5285498514905025</v>
      </c>
      <c r="AC56" s="82">
        <f t="shared" si="9"/>
        <v>4414</v>
      </c>
      <c r="AD56" s="128">
        <f t="shared" si="10"/>
        <v>839</v>
      </c>
      <c r="AE56" s="129">
        <f t="shared" si="11"/>
        <v>5253</v>
      </c>
    </row>
    <row r="57" spans="1:31" ht="50.1" customHeight="1" x14ac:dyDescent="0.25">
      <c r="A57" s="113">
        <v>45</v>
      </c>
      <c r="B57" s="16" t="s">
        <v>74</v>
      </c>
      <c r="C57" s="15" t="s">
        <v>11</v>
      </c>
      <c r="D57" s="17">
        <v>1</v>
      </c>
      <c r="E57" s="100">
        <v>72791</v>
      </c>
      <c r="F57" s="18">
        <v>21067.226890756301</v>
      </c>
      <c r="G57" s="18">
        <v>32691</v>
      </c>
      <c r="H57" s="22">
        <v>11363.211951447245</v>
      </c>
      <c r="I57" s="22">
        <v>1048</v>
      </c>
      <c r="J57" s="77">
        <v>49035</v>
      </c>
      <c r="K57" s="77">
        <v>43865.546218487398</v>
      </c>
      <c r="M57" s="81">
        <f t="shared" si="1"/>
        <v>8662.2587197316825</v>
      </c>
      <c r="N57" s="81">
        <f t="shared" si="2"/>
        <v>57583.7370118943</v>
      </c>
      <c r="O57" s="81" t="str">
        <f t="shared" si="12"/>
        <v/>
      </c>
      <c r="P57" s="81">
        <f t="shared" si="12"/>
        <v>21067.226890756301</v>
      </c>
      <c r="Q57" s="81">
        <f t="shared" si="12"/>
        <v>32691</v>
      </c>
      <c r="R57" s="81">
        <f t="shared" si="12"/>
        <v>11363.211951447245</v>
      </c>
      <c r="S57" s="81" t="str">
        <f t="shared" si="12"/>
        <v/>
      </c>
      <c r="T57" s="81">
        <f t="shared" si="12"/>
        <v>49035</v>
      </c>
      <c r="U57" s="81">
        <f t="shared" si="12"/>
        <v>43865.546218487398</v>
      </c>
      <c r="V57" s="98">
        <f t="shared" si="3"/>
        <v>31604.397012138186</v>
      </c>
      <c r="W57" s="81">
        <f t="shared" si="4"/>
        <v>33122.997865812991</v>
      </c>
      <c r="X57" s="81">
        <f t="shared" si="5"/>
        <v>1048</v>
      </c>
      <c r="Y57" s="81">
        <f t="shared" si="6"/>
        <v>20009.182221643336</v>
      </c>
      <c r="Z57" s="81">
        <f t="shared" si="7"/>
        <v>24460.739146081309</v>
      </c>
      <c r="AA57" s="114">
        <f t="shared" si="8"/>
        <v>0.73848204335779044</v>
      </c>
      <c r="AC57" s="82">
        <f t="shared" si="9"/>
        <v>31604</v>
      </c>
      <c r="AD57" s="128">
        <f t="shared" si="10"/>
        <v>6005</v>
      </c>
      <c r="AE57" s="129">
        <f t="shared" si="11"/>
        <v>37609</v>
      </c>
    </row>
    <row r="58" spans="1:31" ht="50.1" customHeight="1" x14ac:dyDescent="0.25">
      <c r="A58" s="113">
        <v>46</v>
      </c>
      <c r="B58" s="16" t="s">
        <v>75</v>
      </c>
      <c r="C58" s="15" t="s">
        <v>76</v>
      </c>
      <c r="D58" s="17">
        <v>1</v>
      </c>
      <c r="E58" s="100">
        <v>14306</v>
      </c>
      <c r="F58" s="18">
        <v>15249.579831932773</v>
      </c>
      <c r="G58" s="18">
        <v>17600</v>
      </c>
      <c r="H58" s="22">
        <v>21027.077497665734</v>
      </c>
      <c r="I58" s="22">
        <v>12805</v>
      </c>
      <c r="J58" s="77">
        <v>11091</v>
      </c>
      <c r="K58" s="77">
        <v>22857.142857142859</v>
      </c>
      <c r="M58" s="81">
        <f t="shared" si="1"/>
        <v>12111.273711545155</v>
      </c>
      <c r="N58" s="81">
        <f t="shared" si="2"/>
        <v>20727.52634180952</v>
      </c>
      <c r="O58" s="81">
        <f t="shared" si="12"/>
        <v>14306</v>
      </c>
      <c r="P58" s="81">
        <f t="shared" si="12"/>
        <v>15249.579831932773</v>
      </c>
      <c r="Q58" s="81">
        <f t="shared" si="12"/>
        <v>17600</v>
      </c>
      <c r="R58" s="81" t="str">
        <f t="shared" si="12"/>
        <v/>
      </c>
      <c r="S58" s="81">
        <f t="shared" si="12"/>
        <v>12805</v>
      </c>
      <c r="T58" s="81" t="str">
        <f t="shared" si="12"/>
        <v/>
      </c>
      <c r="U58" s="81" t="str">
        <f t="shared" si="12"/>
        <v/>
      </c>
      <c r="V58" s="98">
        <f t="shared" si="3"/>
        <v>14990.144957983193</v>
      </c>
      <c r="W58" s="81">
        <f t="shared" si="4"/>
        <v>16419.400026677336</v>
      </c>
      <c r="X58" s="81">
        <f t="shared" si="5"/>
        <v>11091</v>
      </c>
      <c r="Y58" s="81">
        <f t="shared" si="6"/>
        <v>15945.357958844676</v>
      </c>
      <c r="Z58" s="81">
        <f t="shared" si="7"/>
        <v>4308.1263151321818</v>
      </c>
      <c r="AA58" s="114">
        <f t="shared" si="8"/>
        <v>0.26238025190522041</v>
      </c>
      <c r="AC58" s="82">
        <f t="shared" si="9"/>
        <v>14990</v>
      </c>
      <c r="AD58" s="128">
        <f t="shared" si="10"/>
        <v>2848</v>
      </c>
      <c r="AE58" s="129">
        <f t="shared" si="11"/>
        <v>17838</v>
      </c>
    </row>
    <row r="59" spans="1:31" ht="50.1" customHeight="1" x14ac:dyDescent="0.25">
      <c r="A59" s="113">
        <v>47</v>
      </c>
      <c r="B59" s="16" t="s">
        <v>77</v>
      </c>
      <c r="C59" s="15" t="s">
        <v>11</v>
      </c>
      <c r="D59" s="17">
        <v>1</v>
      </c>
      <c r="E59" s="100">
        <v>759702</v>
      </c>
      <c r="F59" s="18">
        <v>830899.15966386546</v>
      </c>
      <c r="G59" s="18">
        <v>680672</v>
      </c>
      <c r="H59" s="22">
        <v>215829.83193277312</v>
      </c>
      <c r="I59" s="22">
        <v>35991</v>
      </c>
      <c r="J59" s="77">
        <v>523124</v>
      </c>
      <c r="K59" s="77">
        <v>600840.33613445377</v>
      </c>
      <c r="M59" s="81">
        <f t="shared" si="1"/>
        <v>228532.45510275551</v>
      </c>
      <c r="N59" s="81">
        <f t="shared" si="2"/>
        <v>813484.2099632707</v>
      </c>
      <c r="O59" s="81">
        <f t="shared" si="12"/>
        <v>759702</v>
      </c>
      <c r="P59" s="81" t="str">
        <f t="shared" si="12"/>
        <v/>
      </c>
      <c r="Q59" s="81">
        <f t="shared" si="12"/>
        <v>680672</v>
      </c>
      <c r="R59" s="81" t="str">
        <f t="shared" si="12"/>
        <v/>
      </c>
      <c r="S59" s="81" t="str">
        <f t="shared" si="12"/>
        <v/>
      </c>
      <c r="T59" s="81">
        <f t="shared" si="12"/>
        <v>523124</v>
      </c>
      <c r="U59" s="81">
        <f t="shared" si="12"/>
        <v>600840.33613445377</v>
      </c>
      <c r="V59" s="98">
        <f t="shared" si="3"/>
        <v>641084.58403361344</v>
      </c>
      <c r="W59" s="81">
        <f t="shared" si="4"/>
        <v>521008.33253301313</v>
      </c>
      <c r="X59" s="81">
        <f t="shared" si="5"/>
        <v>35991</v>
      </c>
      <c r="Y59" s="81">
        <f t="shared" si="6"/>
        <v>375318.34979982156</v>
      </c>
      <c r="Z59" s="81">
        <f t="shared" si="7"/>
        <v>292475.87743025762</v>
      </c>
      <c r="AA59" s="114">
        <f t="shared" si="8"/>
        <v>0.56136506686622945</v>
      </c>
      <c r="AC59" s="82">
        <f t="shared" si="9"/>
        <v>521008</v>
      </c>
      <c r="AD59" s="128">
        <f t="shared" si="10"/>
        <v>98992</v>
      </c>
      <c r="AE59" s="129">
        <f t="shared" si="11"/>
        <v>620000</v>
      </c>
    </row>
    <row r="60" spans="1:31" ht="50.1" customHeight="1" x14ac:dyDescent="0.25">
      <c r="A60" s="113">
        <v>48</v>
      </c>
      <c r="B60" s="16" t="s">
        <v>78</v>
      </c>
      <c r="C60" s="15" t="s">
        <v>76</v>
      </c>
      <c r="D60" s="17">
        <v>1</v>
      </c>
      <c r="E60" s="100">
        <v>5823</v>
      </c>
      <c r="F60" s="18">
        <v>5798.319327731092</v>
      </c>
      <c r="G60" s="18">
        <v>5966</v>
      </c>
      <c r="H60" s="22">
        <v>215829.83193277312</v>
      </c>
      <c r="I60" s="22">
        <v>35991</v>
      </c>
      <c r="J60" s="77">
        <v>4124</v>
      </c>
      <c r="K60" s="77">
        <v>24873.949579831933</v>
      </c>
      <c r="M60" s="81">
        <f t="shared" si="1"/>
        <v>-34718.067550552747</v>
      </c>
      <c r="N60" s="81">
        <f t="shared" si="2"/>
        <v>119976.9535049345</v>
      </c>
      <c r="O60" s="81">
        <f t="shared" si="12"/>
        <v>5823</v>
      </c>
      <c r="P60" s="81">
        <f t="shared" si="12"/>
        <v>5798.319327731092</v>
      </c>
      <c r="Q60" s="81">
        <f t="shared" si="12"/>
        <v>5966</v>
      </c>
      <c r="R60" s="81" t="str">
        <f t="shared" si="12"/>
        <v/>
      </c>
      <c r="S60" s="81">
        <f t="shared" si="12"/>
        <v>35991</v>
      </c>
      <c r="T60" s="81">
        <f t="shared" si="12"/>
        <v>4124</v>
      </c>
      <c r="U60" s="81">
        <f t="shared" si="12"/>
        <v>24873.949579831933</v>
      </c>
      <c r="V60" s="98">
        <f t="shared" si="3"/>
        <v>13762.711484593839</v>
      </c>
      <c r="W60" s="81">
        <f t="shared" si="4"/>
        <v>42629.442977190876</v>
      </c>
      <c r="X60" s="81">
        <f t="shared" si="5"/>
        <v>4124</v>
      </c>
      <c r="Y60" s="81">
        <f t="shared" si="6"/>
        <v>14866.694702152943</v>
      </c>
      <c r="Z60" s="81">
        <f t="shared" si="7"/>
        <v>77347.510527743623</v>
      </c>
      <c r="AA60" s="114">
        <f t="shared" si="8"/>
        <v>1.8144152286749053</v>
      </c>
      <c r="AC60" s="82">
        <f t="shared" si="9"/>
        <v>13763</v>
      </c>
      <c r="AD60" s="128">
        <f t="shared" si="10"/>
        <v>2615</v>
      </c>
      <c r="AE60" s="129">
        <f t="shared" si="11"/>
        <v>16378</v>
      </c>
    </row>
    <row r="61" spans="1:31" ht="50.1" customHeight="1" x14ac:dyDescent="0.25">
      <c r="A61" s="113">
        <v>49</v>
      </c>
      <c r="B61" s="16" t="s">
        <v>79</v>
      </c>
      <c r="C61" s="15" t="s">
        <v>76</v>
      </c>
      <c r="D61" s="17">
        <v>1</v>
      </c>
      <c r="E61" s="100">
        <v>11782</v>
      </c>
      <c r="F61" s="18">
        <v>18361.344537815126</v>
      </c>
      <c r="G61" s="18">
        <v>16723</v>
      </c>
      <c r="H61" s="22">
        <v>528949.57983193279</v>
      </c>
      <c r="I61" s="22">
        <v>35991</v>
      </c>
      <c r="J61" s="77">
        <v>12876</v>
      </c>
      <c r="K61" s="77">
        <v>18655.462184873952</v>
      </c>
      <c r="M61" s="81">
        <f t="shared" si="1"/>
        <v>-100978.81455556299</v>
      </c>
      <c r="N61" s="81">
        <f t="shared" si="2"/>
        <v>284789.78214259783</v>
      </c>
      <c r="O61" s="81">
        <f t="shared" si="12"/>
        <v>11782</v>
      </c>
      <c r="P61" s="81">
        <f t="shared" si="12"/>
        <v>18361.344537815126</v>
      </c>
      <c r="Q61" s="81">
        <f t="shared" si="12"/>
        <v>16723</v>
      </c>
      <c r="R61" s="81" t="str">
        <f t="shared" si="12"/>
        <v/>
      </c>
      <c r="S61" s="81">
        <f t="shared" si="12"/>
        <v>35991</v>
      </c>
      <c r="T61" s="81">
        <f t="shared" si="12"/>
        <v>12876</v>
      </c>
      <c r="U61" s="81">
        <f t="shared" si="12"/>
        <v>18655.462184873952</v>
      </c>
      <c r="V61" s="98">
        <f t="shared" si="3"/>
        <v>19064.801120448177</v>
      </c>
      <c r="W61" s="81">
        <f t="shared" si="4"/>
        <v>91905.483793517415</v>
      </c>
      <c r="X61" s="81">
        <f t="shared" si="5"/>
        <v>11782</v>
      </c>
      <c r="Y61" s="81">
        <f t="shared" si="6"/>
        <v>28827.348218488158</v>
      </c>
      <c r="Z61" s="81">
        <f t="shared" si="7"/>
        <v>192884.2983490804</v>
      </c>
      <c r="AA61" s="114">
        <f t="shared" si="8"/>
        <v>2.0987245851665444</v>
      </c>
      <c r="AC61" s="82">
        <f t="shared" si="9"/>
        <v>19065</v>
      </c>
      <c r="AD61" s="128">
        <f t="shared" si="10"/>
        <v>3622</v>
      </c>
      <c r="AE61" s="129">
        <f t="shared" si="11"/>
        <v>22687</v>
      </c>
    </row>
    <row r="62" spans="1:31" ht="50.1" customHeight="1" x14ac:dyDescent="0.25">
      <c r="A62" s="113">
        <v>50</v>
      </c>
      <c r="B62" s="16" t="s">
        <v>80</v>
      </c>
      <c r="C62" s="15" t="s">
        <v>11</v>
      </c>
      <c r="D62" s="17">
        <v>1</v>
      </c>
      <c r="E62" s="100">
        <v>8905</v>
      </c>
      <c r="F62" s="18">
        <v>9277.310924369749</v>
      </c>
      <c r="G62" s="18">
        <v>8067</v>
      </c>
      <c r="H62" s="22">
        <v>5443.510737628385</v>
      </c>
      <c r="I62" s="22">
        <v>3163</v>
      </c>
      <c r="J62" s="77">
        <v>6050</v>
      </c>
      <c r="K62" s="77">
        <v>50672.268907563026</v>
      </c>
      <c r="M62" s="81">
        <f t="shared" si="1"/>
        <v>-3632.0979527950367</v>
      </c>
      <c r="N62" s="81">
        <f t="shared" si="2"/>
        <v>29797.266686955369</v>
      </c>
      <c r="O62" s="81">
        <f t="shared" si="12"/>
        <v>8905</v>
      </c>
      <c r="P62" s="81">
        <f t="shared" si="12"/>
        <v>9277.310924369749</v>
      </c>
      <c r="Q62" s="81">
        <f t="shared" si="12"/>
        <v>8067</v>
      </c>
      <c r="R62" s="81">
        <f t="shared" si="12"/>
        <v>5443.510737628385</v>
      </c>
      <c r="S62" s="81">
        <f t="shared" si="12"/>
        <v>3163</v>
      </c>
      <c r="T62" s="81">
        <f t="shared" si="12"/>
        <v>6050</v>
      </c>
      <c r="U62" s="81" t="str">
        <f t="shared" si="12"/>
        <v/>
      </c>
      <c r="V62" s="98">
        <f t="shared" si="3"/>
        <v>6817.6369436663554</v>
      </c>
      <c r="W62" s="81">
        <f t="shared" si="4"/>
        <v>13082.584367080166</v>
      </c>
      <c r="X62" s="81">
        <f t="shared" si="5"/>
        <v>3163</v>
      </c>
      <c r="Y62" s="81">
        <f t="shared" si="6"/>
        <v>8613.5410483038959</v>
      </c>
      <c r="Z62" s="81">
        <f t="shared" si="7"/>
        <v>16714.682319875203</v>
      </c>
      <c r="AA62" s="114">
        <f t="shared" si="8"/>
        <v>1.2776284754512663</v>
      </c>
      <c r="AC62" s="82">
        <f t="shared" si="9"/>
        <v>6818</v>
      </c>
      <c r="AD62" s="128">
        <f t="shared" si="10"/>
        <v>1295</v>
      </c>
      <c r="AE62" s="129">
        <f t="shared" si="11"/>
        <v>8113</v>
      </c>
    </row>
    <row r="63" spans="1:31" ht="50.1" customHeight="1" x14ac:dyDescent="0.25">
      <c r="A63" s="113">
        <v>51</v>
      </c>
      <c r="B63" s="19" t="s">
        <v>81</v>
      </c>
      <c r="C63" s="20" t="s">
        <v>11</v>
      </c>
      <c r="D63" s="17">
        <v>1</v>
      </c>
      <c r="E63" s="100">
        <v>58490</v>
      </c>
      <c r="F63" s="18">
        <v>123504.20168067227</v>
      </c>
      <c r="G63" s="18">
        <v>112437</v>
      </c>
      <c r="H63" s="22">
        <v>50756.302521008402</v>
      </c>
      <c r="I63" s="22">
        <v>11169405</v>
      </c>
      <c r="J63" s="77">
        <v>80546</v>
      </c>
      <c r="K63" s="77">
        <v>47268.907563025212</v>
      </c>
      <c r="M63" s="81">
        <f t="shared" si="1"/>
        <v>-2528746.7457260573</v>
      </c>
      <c r="N63" s="81">
        <f t="shared" si="2"/>
        <v>5855148.8633731166</v>
      </c>
      <c r="O63" s="81">
        <f t="shared" si="12"/>
        <v>58490</v>
      </c>
      <c r="P63" s="81">
        <f t="shared" si="12"/>
        <v>123504.20168067227</v>
      </c>
      <c r="Q63" s="81">
        <f t="shared" si="12"/>
        <v>112437</v>
      </c>
      <c r="R63" s="81">
        <f t="shared" si="12"/>
        <v>50756.302521008402</v>
      </c>
      <c r="S63" s="81" t="str">
        <f t="shared" si="12"/>
        <v/>
      </c>
      <c r="T63" s="81">
        <f t="shared" si="12"/>
        <v>80546</v>
      </c>
      <c r="U63" s="81">
        <f t="shared" si="12"/>
        <v>47268.907563025212</v>
      </c>
      <c r="V63" s="98">
        <f t="shared" si="3"/>
        <v>78833.735294117636</v>
      </c>
      <c r="W63" s="81">
        <f t="shared" si="4"/>
        <v>1663201.0588235294</v>
      </c>
      <c r="X63" s="81">
        <f t="shared" si="5"/>
        <v>47268.907563025212</v>
      </c>
      <c r="Y63" s="81">
        <f t="shared" si="6"/>
        <v>150552.31981005048</v>
      </c>
      <c r="Z63" s="81">
        <f t="shared" si="7"/>
        <v>4191947.804549587</v>
      </c>
      <c r="AA63" s="114">
        <f t="shared" si="8"/>
        <v>2.5204095333577858</v>
      </c>
      <c r="AC63" s="82">
        <f t="shared" si="9"/>
        <v>78834</v>
      </c>
      <c r="AD63" s="128">
        <f t="shared" si="10"/>
        <v>14978</v>
      </c>
      <c r="AE63" s="129">
        <f t="shared" si="11"/>
        <v>93812</v>
      </c>
    </row>
    <row r="64" spans="1:31" ht="50.1" customHeight="1" x14ac:dyDescent="0.25">
      <c r="A64" s="113">
        <v>52</v>
      </c>
      <c r="B64" s="19" t="s">
        <v>82</v>
      </c>
      <c r="C64" s="20" t="s">
        <v>11</v>
      </c>
      <c r="D64" s="17">
        <v>1</v>
      </c>
      <c r="E64" s="100">
        <v>261494</v>
      </c>
      <c r="F64" s="18">
        <v>205163.86554621847</v>
      </c>
      <c r="G64" s="18">
        <v>212400</v>
      </c>
      <c r="H64" s="22">
        <v>675913.86554621859</v>
      </c>
      <c r="I64" s="22">
        <v>2488200</v>
      </c>
      <c r="J64" s="77">
        <v>126050</v>
      </c>
      <c r="K64" s="77">
        <v>46890.756302521011</v>
      </c>
      <c r="M64" s="81">
        <f t="shared" si="1"/>
        <v>-293977.88848553516</v>
      </c>
      <c r="N64" s="81">
        <f t="shared" si="2"/>
        <v>1441438.5991698089</v>
      </c>
      <c r="O64" s="81">
        <f t="shared" si="12"/>
        <v>261494</v>
      </c>
      <c r="P64" s="81">
        <f t="shared" si="12"/>
        <v>205163.86554621847</v>
      </c>
      <c r="Q64" s="81">
        <f t="shared" si="12"/>
        <v>212400</v>
      </c>
      <c r="R64" s="81">
        <f t="shared" si="12"/>
        <v>675913.86554621859</v>
      </c>
      <c r="S64" s="81" t="str">
        <f t="shared" si="12"/>
        <v/>
      </c>
      <c r="T64" s="81">
        <f t="shared" si="12"/>
        <v>126050</v>
      </c>
      <c r="U64" s="81">
        <f t="shared" si="12"/>
        <v>46890.756302521011</v>
      </c>
      <c r="V64" s="98">
        <f t="shared" si="3"/>
        <v>254652.08123249304</v>
      </c>
      <c r="W64" s="81">
        <f t="shared" si="4"/>
        <v>573730.35534213693</v>
      </c>
      <c r="X64" s="81">
        <f t="shared" si="5"/>
        <v>46890.756302521011</v>
      </c>
      <c r="Y64" s="81">
        <f t="shared" si="6"/>
        <v>273088.49630015728</v>
      </c>
      <c r="Z64" s="81">
        <f t="shared" si="7"/>
        <v>867708.24382767209</v>
      </c>
      <c r="AA64" s="114">
        <f t="shared" si="8"/>
        <v>1.5123973060658873</v>
      </c>
      <c r="AC64" s="82">
        <f t="shared" si="9"/>
        <v>254652</v>
      </c>
      <c r="AD64" s="128">
        <f t="shared" si="10"/>
        <v>48384</v>
      </c>
      <c r="AE64" s="129">
        <f t="shared" si="11"/>
        <v>303036</v>
      </c>
    </row>
    <row r="65" spans="1:31" ht="50.1" customHeight="1" x14ac:dyDescent="0.25">
      <c r="A65" s="113">
        <v>53</v>
      </c>
      <c r="B65" s="19" t="s">
        <v>83</v>
      </c>
      <c r="C65" s="20" t="s">
        <v>11</v>
      </c>
      <c r="D65" s="17">
        <v>1</v>
      </c>
      <c r="E65" s="100">
        <v>147164</v>
      </c>
      <c r="F65" s="18">
        <v>167957.98319327729</v>
      </c>
      <c r="G65" s="18">
        <v>104876</v>
      </c>
      <c r="H65" s="22">
        <v>77174.369747899153</v>
      </c>
      <c r="I65" s="22">
        <v>51384</v>
      </c>
      <c r="J65" s="77">
        <v>140699</v>
      </c>
      <c r="K65" s="77">
        <v>46890.756302521011</v>
      </c>
      <c r="M65" s="81">
        <f t="shared" si="1"/>
        <v>56787.802292853645</v>
      </c>
      <c r="N65" s="81">
        <f t="shared" si="2"/>
        <v>153539.65749105989</v>
      </c>
      <c r="O65" s="81">
        <f t="shared" si="12"/>
        <v>147164</v>
      </c>
      <c r="P65" s="81" t="str">
        <f t="shared" si="12"/>
        <v/>
      </c>
      <c r="Q65" s="81">
        <f t="shared" si="12"/>
        <v>104876</v>
      </c>
      <c r="R65" s="81">
        <f t="shared" ref="R65:U128" si="13">IF(AND(H65&gt;$M65,H65&lt;$N65),H65,"")</f>
        <v>77174.369747899153</v>
      </c>
      <c r="S65" s="81" t="str">
        <f t="shared" si="13"/>
        <v/>
      </c>
      <c r="T65" s="81">
        <f t="shared" si="13"/>
        <v>140699</v>
      </c>
      <c r="U65" s="81" t="str">
        <f t="shared" si="13"/>
        <v/>
      </c>
      <c r="V65" s="98">
        <f t="shared" si="3"/>
        <v>117478.34243697478</v>
      </c>
      <c r="W65" s="81">
        <f t="shared" si="4"/>
        <v>105163.72989195677</v>
      </c>
      <c r="X65" s="81">
        <f t="shared" si="5"/>
        <v>46890.756302521011</v>
      </c>
      <c r="Y65" s="81">
        <f t="shared" si="6"/>
        <v>94603.723117945076</v>
      </c>
      <c r="Z65" s="81">
        <f t="shared" si="7"/>
        <v>48375.927599103125</v>
      </c>
      <c r="AA65" s="114">
        <f t="shared" si="8"/>
        <v>0.46000581805916962</v>
      </c>
      <c r="AC65" s="82">
        <f t="shared" si="9"/>
        <v>105164</v>
      </c>
      <c r="AD65" s="128">
        <f t="shared" si="10"/>
        <v>19981</v>
      </c>
      <c r="AE65" s="129">
        <f t="shared" si="11"/>
        <v>125145</v>
      </c>
    </row>
    <row r="66" spans="1:31" ht="50.1" customHeight="1" x14ac:dyDescent="0.25">
      <c r="A66" s="113">
        <v>54</v>
      </c>
      <c r="B66" s="19" t="s">
        <v>84</v>
      </c>
      <c r="C66" s="20" t="s">
        <v>11</v>
      </c>
      <c r="D66" s="17">
        <v>1</v>
      </c>
      <c r="E66" s="100">
        <v>75204</v>
      </c>
      <c r="F66" s="18">
        <v>100117.64705882352</v>
      </c>
      <c r="G66" s="18">
        <v>87059</v>
      </c>
      <c r="H66" s="22">
        <v>58161.76470588235</v>
      </c>
      <c r="I66" s="22">
        <v>11169405</v>
      </c>
      <c r="J66" s="77">
        <v>30252</v>
      </c>
      <c r="K66" s="77">
        <v>43487.394957983197</v>
      </c>
      <c r="M66" s="81">
        <f t="shared" si="1"/>
        <v>-2544915.8465183889</v>
      </c>
      <c r="N66" s="81">
        <f t="shared" si="2"/>
        <v>5848826.3627248714</v>
      </c>
      <c r="O66" s="81">
        <f t="shared" ref="O66:T129" si="14">IF(AND(E66&gt;$M66,E66&lt;$N66),E66,"")</f>
        <v>75204</v>
      </c>
      <c r="P66" s="81">
        <f t="shared" si="14"/>
        <v>100117.64705882352</v>
      </c>
      <c r="Q66" s="81">
        <f t="shared" si="14"/>
        <v>87059</v>
      </c>
      <c r="R66" s="81">
        <f t="shared" si="13"/>
        <v>58161.76470588235</v>
      </c>
      <c r="S66" s="81" t="str">
        <f t="shared" si="13"/>
        <v/>
      </c>
      <c r="T66" s="81">
        <f t="shared" si="13"/>
        <v>30252</v>
      </c>
      <c r="U66" s="81">
        <f t="shared" si="13"/>
        <v>43487.394957983197</v>
      </c>
      <c r="V66" s="98">
        <f t="shared" si="3"/>
        <v>65713.634453781517</v>
      </c>
      <c r="W66" s="81">
        <f t="shared" si="4"/>
        <v>1651955.2581032414</v>
      </c>
      <c r="X66" s="81">
        <f t="shared" si="5"/>
        <v>30252</v>
      </c>
      <c r="Y66" s="81">
        <f t="shared" si="6"/>
        <v>127910.79332878771</v>
      </c>
      <c r="Z66" s="81">
        <f t="shared" si="7"/>
        <v>4196871.1046216302</v>
      </c>
      <c r="AA66" s="114">
        <f t="shared" si="8"/>
        <v>2.5405476837432244</v>
      </c>
      <c r="AC66" s="82">
        <f t="shared" si="9"/>
        <v>65714</v>
      </c>
      <c r="AD66" s="128">
        <f t="shared" si="10"/>
        <v>12486</v>
      </c>
      <c r="AE66" s="129">
        <f t="shared" si="11"/>
        <v>78200</v>
      </c>
    </row>
    <row r="67" spans="1:31" ht="50.1" customHeight="1" x14ac:dyDescent="0.25">
      <c r="A67" s="113">
        <v>55</v>
      </c>
      <c r="B67" s="19" t="s">
        <v>85</v>
      </c>
      <c r="C67" s="20" t="s">
        <v>11</v>
      </c>
      <c r="D67" s="17">
        <v>1</v>
      </c>
      <c r="E67" s="100">
        <v>53872</v>
      </c>
      <c r="F67" s="18">
        <v>71473.94957983194</v>
      </c>
      <c r="G67" s="18"/>
      <c r="H67" s="22">
        <v>17236.22782446312</v>
      </c>
      <c r="I67" s="22">
        <v>2270800</v>
      </c>
      <c r="J67" s="77">
        <v>57983</v>
      </c>
      <c r="K67" s="77">
        <v>47268.907563025212</v>
      </c>
      <c r="M67" s="81">
        <f t="shared" si="1"/>
        <v>-487220.91389020806</v>
      </c>
      <c r="N67" s="81">
        <f t="shared" si="2"/>
        <v>1326765.6088793147</v>
      </c>
      <c r="O67" s="81">
        <f t="shared" si="14"/>
        <v>53872</v>
      </c>
      <c r="P67" s="81">
        <f t="shared" si="14"/>
        <v>71473.94957983194</v>
      </c>
      <c r="Q67" s="81">
        <f t="shared" si="14"/>
        <v>0</v>
      </c>
      <c r="R67" s="81">
        <f t="shared" si="13"/>
        <v>17236.22782446312</v>
      </c>
      <c r="S67" s="81" t="str">
        <f t="shared" si="13"/>
        <v/>
      </c>
      <c r="T67" s="81">
        <f t="shared" si="13"/>
        <v>57983</v>
      </c>
      <c r="U67" s="81">
        <f t="shared" si="13"/>
        <v>47268.907563025212</v>
      </c>
      <c r="V67" s="98">
        <f t="shared" si="3"/>
        <v>41305.680827886717</v>
      </c>
      <c r="W67" s="81">
        <f t="shared" si="4"/>
        <v>419772.34749455337</v>
      </c>
      <c r="X67" s="81">
        <f t="shared" si="5"/>
        <v>17236.22782446312</v>
      </c>
      <c r="Y67" s="81">
        <f t="shared" si="6"/>
        <v>86298.127636162651</v>
      </c>
      <c r="Z67" s="81">
        <f t="shared" si="7"/>
        <v>906993.26138476143</v>
      </c>
      <c r="AA67" s="114">
        <f t="shared" si="8"/>
        <v>2.1606789175090428</v>
      </c>
      <c r="AC67" s="82">
        <f t="shared" si="9"/>
        <v>41306</v>
      </c>
      <c r="AD67" s="128">
        <f t="shared" si="10"/>
        <v>7848</v>
      </c>
      <c r="AE67" s="129">
        <f t="shared" si="11"/>
        <v>49154</v>
      </c>
    </row>
    <row r="68" spans="1:31" ht="50.1" customHeight="1" x14ac:dyDescent="0.25">
      <c r="A68" s="113">
        <v>56</v>
      </c>
      <c r="B68" s="19" t="s">
        <v>86</v>
      </c>
      <c r="C68" s="20" t="s">
        <v>87</v>
      </c>
      <c r="D68" s="17">
        <v>1</v>
      </c>
      <c r="E68" s="100">
        <v>588690</v>
      </c>
      <c r="F68" s="18">
        <v>405882.35294117645</v>
      </c>
      <c r="G68" s="18">
        <v>800000</v>
      </c>
      <c r="H68" s="22">
        <v>371397.0588235294</v>
      </c>
      <c r="I68" s="22">
        <v>1115411</v>
      </c>
      <c r="J68" s="77">
        <v>413319</v>
      </c>
      <c r="K68" s="77">
        <v>51428.571428571428</v>
      </c>
      <c r="M68" s="81">
        <f t="shared" si="1"/>
        <v>193091.64344997343</v>
      </c>
      <c r="N68" s="81">
        <f t="shared" si="2"/>
        <v>877230.6374623914</v>
      </c>
      <c r="O68" s="81">
        <f t="shared" si="14"/>
        <v>588690</v>
      </c>
      <c r="P68" s="81">
        <f t="shared" si="14"/>
        <v>405882.35294117645</v>
      </c>
      <c r="Q68" s="81">
        <f t="shared" si="14"/>
        <v>800000</v>
      </c>
      <c r="R68" s="81">
        <f t="shared" si="13"/>
        <v>371397.0588235294</v>
      </c>
      <c r="S68" s="81" t="str">
        <f t="shared" si="13"/>
        <v/>
      </c>
      <c r="T68" s="81">
        <f t="shared" si="13"/>
        <v>413319</v>
      </c>
      <c r="U68" s="81" t="str">
        <f t="shared" si="13"/>
        <v/>
      </c>
      <c r="V68" s="98">
        <f t="shared" si="3"/>
        <v>515857.68235294113</v>
      </c>
      <c r="W68" s="81">
        <f t="shared" si="4"/>
        <v>535161.14045618242</v>
      </c>
      <c r="X68" s="81">
        <f t="shared" si="5"/>
        <v>51428.571428571428</v>
      </c>
      <c r="Y68" s="81">
        <f t="shared" si="6"/>
        <v>401545.06228107185</v>
      </c>
      <c r="Z68" s="81">
        <f t="shared" si="7"/>
        <v>342069.49700620899</v>
      </c>
      <c r="AA68" s="114">
        <f t="shared" si="8"/>
        <v>0.6391897152970073</v>
      </c>
      <c r="AC68" s="82">
        <f t="shared" si="9"/>
        <v>515858</v>
      </c>
      <c r="AD68" s="128">
        <f t="shared" si="10"/>
        <v>98013</v>
      </c>
      <c r="AE68" s="129">
        <f t="shared" si="11"/>
        <v>613871</v>
      </c>
    </row>
    <row r="69" spans="1:31" ht="50.1" customHeight="1" x14ac:dyDescent="0.25">
      <c r="A69" s="113">
        <v>57</v>
      </c>
      <c r="B69" s="19" t="s">
        <v>88</v>
      </c>
      <c r="C69" s="20" t="s">
        <v>11</v>
      </c>
      <c r="D69" s="17">
        <v>1</v>
      </c>
      <c r="E69" s="100">
        <v>250256</v>
      </c>
      <c r="F69" s="18">
        <v>278319.32773109246</v>
      </c>
      <c r="G69" s="18">
        <v>199000</v>
      </c>
      <c r="H69" s="22">
        <v>41460.084033613442</v>
      </c>
      <c r="I69" s="22">
        <v>6694387</v>
      </c>
      <c r="J69" s="77">
        <v>181512</v>
      </c>
      <c r="K69" s="77">
        <v>45000</v>
      </c>
      <c r="M69" s="81">
        <f t="shared" si="1"/>
        <v>-1370693.1725029668</v>
      </c>
      <c r="N69" s="81">
        <f t="shared" si="2"/>
        <v>3567817.2901500259</v>
      </c>
      <c r="O69" s="81">
        <f t="shared" si="14"/>
        <v>250256</v>
      </c>
      <c r="P69" s="81">
        <f t="shared" si="14"/>
        <v>278319.32773109246</v>
      </c>
      <c r="Q69" s="81">
        <f t="shared" si="14"/>
        <v>199000</v>
      </c>
      <c r="R69" s="81">
        <f t="shared" si="13"/>
        <v>41460.084033613442</v>
      </c>
      <c r="S69" s="81" t="str">
        <f t="shared" si="13"/>
        <v/>
      </c>
      <c r="T69" s="81">
        <f t="shared" si="13"/>
        <v>181512</v>
      </c>
      <c r="U69" s="81">
        <f t="shared" si="13"/>
        <v>45000</v>
      </c>
      <c r="V69" s="98">
        <f t="shared" si="3"/>
        <v>165924.56862745099</v>
      </c>
      <c r="W69" s="81">
        <f t="shared" si="4"/>
        <v>1098562.0588235294</v>
      </c>
      <c r="X69" s="81">
        <f t="shared" si="5"/>
        <v>41460.084033613442</v>
      </c>
      <c r="Y69" s="81">
        <f t="shared" si="6"/>
        <v>227378.05204589828</v>
      </c>
      <c r="Z69" s="81">
        <f t="shared" si="7"/>
        <v>2469255.2313264962</v>
      </c>
      <c r="AA69" s="114">
        <f t="shared" si="8"/>
        <v>2.2477157403113557</v>
      </c>
      <c r="AC69" s="82">
        <f t="shared" si="9"/>
        <v>165925</v>
      </c>
      <c r="AD69" s="128">
        <f t="shared" si="10"/>
        <v>31526</v>
      </c>
      <c r="AE69" s="129">
        <f t="shared" si="11"/>
        <v>197451</v>
      </c>
    </row>
    <row r="70" spans="1:31" ht="50.1" customHeight="1" x14ac:dyDescent="0.25">
      <c r="A70" s="113">
        <v>58</v>
      </c>
      <c r="B70" s="19" t="s">
        <v>89</v>
      </c>
      <c r="C70" s="20" t="s">
        <v>26</v>
      </c>
      <c r="D70" s="17">
        <v>1</v>
      </c>
      <c r="E70" s="100">
        <v>213417</v>
      </c>
      <c r="F70" s="18">
        <v>27773.949579831933</v>
      </c>
      <c r="G70" s="18">
        <v>100672</v>
      </c>
      <c r="H70" s="22">
        <v>253644.95798319325</v>
      </c>
      <c r="I70" s="22">
        <v>57760</v>
      </c>
      <c r="J70" s="77">
        <v>31512</v>
      </c>
      <c r="K70" s="77">
        <v>47268.907563025212</v>
      </c>
      <c r="M70" s="81">
        <f t="shared" si="1"/>
        <v>12567.621601261417</v>
      </c>
      <c r="N70" s="81">
        <f t="shared" si="2"/>
        <v>196589.18272046727</v>
      </c>
      <c r="O70" s="81" t="str">
        <f t="shared" si="14"/>
        <v/>
      </c>
      <c r="P70" s="81">
        <f t="shared" si="14"/>
        <v>27773.949579831933</v>
      </c>
      <c r="Q70" s="81">
        <f t="shared" si="14"/>
        <v>100672</v>
      </c>
      <c r="R70" s="81" t="str">
        <f t="shared" si="13"/>
        <v/>
      </c>
      <c r="S70" s="81">
        <f t="shared" si="13"/>
        <v>57760</v>
      </c>
      <c r="T70" s="81">
        <f t="shared" si="13"/>
        <v>31512</v>
      </c>
      <c r="U70" s="81">
        <f t="shared" si="13"/>
        <v>47268.907563025212</v>
      </c>
      <c r="V70" s="98">
        <f t="shared" si="3"/>
        <v>52997.37142857143</v>
      </c>
      <c r="W70" s="81">
        <f t="shared" si="4"/>
        <v>104578.40216086434</v>
      </c>
      <c r="X70" s="81">
        <f t="shared" si="5"/>
        <v>27773.949579831933</v>
      </c>
      <c r="Y70" s="81">
        <f t="shared" si="6"/>
        <v>74735.295728613055</v>
      </c>
      <c r="Z70" s="81">
        <f t="shared" si="7"/>
        <v>92010.780559602921</v>
      </c>
      <c r="AA70" s="114">
        <f t="shared" si="8"/>
        <v>0.87982584031137057</v>
      </c>
      <c r="AC70" s="82">
        <f t="shared" si="9"/>
        <v>52997</v>
      </c>
      <c r="AD70" s="128">
        <f t="shared" si="10"/>
        <v>10069</v>
      </c>
      <c r="AE70" s="129">
        <f t="shared" si="11"/>
        <v>63066</v>
      </c>
    </row>
    <row r="71" spans="1:31" ht="50.1" customHeight="1" x14ac:dyDescent="0.25">
      <c r="A71" s="113">
        <v>59</v>
      </c>
      <c r="B71" s="19" t="s">
        <v>90</v>
      </c>
      <c r="C71" s="20" t="s">
        <v>11</v>
      </c>
      <c r="D71" s="17">
        <v>1</v>
      </c>
      <c r="E71" s="100">
        <v>68541</v>
      </c>
      <c r="F71" s="18">
        <v>88714.28571428571</v>
      </c>
      <c r="G71" s="18">
        <v>77143</v>
      </c>
      <c r="H71" s="22">
        <v>37258.403361344535</v>
      </c>
      <c r="I71" s="22">
        <v>63537</v>
      </c>
      <c r="J71" s="77">
        <v>57900</v>
      </c>
      <c r="K71" s="77">
        <v>53697.478991596639</v>
      </c>
      <c r="M71" s="81">
        <f t="shared" si="1"/>
        <v>47180.860684328363</v>
      </c>
      <c r="N71" s="81">
        <f t="shared" si="2"/>
        <v>80473.758763450751</v>
      </c>
      <c r="O71" s="81">
        <f t="shared" si="14"/>
        <v>68541</v>
      </c>
      <c r="P71" s="81" t="str">
        <f t="shared" si="14"/>
        <v/>
      </c>
      <c r="Q71" s="81">
        <f t="shared" si="14"/>
        <v>77143</v>
      </c>
      <c r="R71" s="81" t="str">
        <f t="shared" si="13"/>
        <v/>
      </c>
      <c r="S71" s="81">
        <f t="shared" si="13"/>
        <v>63537</v>
      </c>
      <c r="T71" s="81">
        <f t="shared" si="13"/>
        <v>57900</v>
      </c>
      <c r="U71" s="81">
        <f t="shared" si="13"/>
        <v>53697.478991596639</v>
      </c>
      <c r="V71" s="98">
        <f t="shared" si="3"/>
        <v>64163.695798319321</v>
      </c>
      <c r="W71" s="81">
        <f t="shared" si="4"/>
        <v>63827.309723889557</v>
      </c>
      <c r="X71" s="81">
        <f t="shared" si="5"/>
        <v>37258.403361344535</v>
      </c>
      <c r="Y71" s="81">
        <f t="shared" si="6"/>
        <v>61824.49262133782</v>
      </c>
      <c r="Z71" s="81">
        <f t="shared" si="7"/>
        <v>16646.449039561194</v>
      </c>
      <c r="AA71" s="114">
        <f t="shared" si="8"/>
        <v>0.2608044912369335</v>
      </c>
      <c r="AC71" s="82">
        <f t="shared" si="9"/>
        <v>63827</v>
      </c>
      <c r="AD71" s="128">
        <f t="shared" si="10"/>
        <v>12127</v>
      </c>
      <c r="AE71" s="129">
        <f t="shared" si="11"/>
        <v>75954</v>
      </c>
    </row>
    <row r="72" spans="1:31" ht="50.1" customHeight="1" x14ac:dyDescent="0.25">
      <c r="A72" s="113">
        <v>60</v>
      </c>
      <c r="B72" s="19" t="s">
        <v>91</v>
      </c>
      <c r="C72" s="20" t="s">
        <v>92</v>
      </c>
      <c r="D72" s="17">
        <v>1</v>
      </c>
      <c r="E72" s="100">
        <v>106362</v>
      </c>
      <c r="F72" s="18">
        <v>130075.63025210085</v>
      </c>
      <c r="G72" s="18">
        <v>70756</v>
      </c>
      <c r="H72" s="22">
        <v>78329.831932773115</v>
      </c>
      <c r="I72" s="22">
        <v>379500</v>
      </c>
      <c r="J72" s="77">
        <v>84908</v>
      </c>
      <c r="K72" s="77">
        <v>87731.092436974795</v>
      </c>
      <c r="M72" s="81">
        <f t="shared" si="1"/>
        <v>23876.591288375872</v>
      </c>
      <c r="N72" s="81">
        <f t="shared" si="2"/>
        <v>244026.99574643807</v>
      </c>
      <c r="O72" s="81">
        <f t="shared" si="14"/>
        <v>106362</v>
      </c>
      <c r="P72" s="81">
        <f t="shared" si="14"/>
        <v>130075.63025210085</v>
      </c>
      <c r="Q72" s="81">
        <f t="shared" si="14"/>
        <v>70756</v>
      </c>
      <c r="R72" s="81">
        <f t="shared" si="13"/>
        <v>78329.831932773115</v>
      </c>
      <c r="S72" s="81" t="str">
        <f t="shared" si="13"/>
        <v/>
      </c>
      <c r="T72" s="81">
        <f t="shared" si="13"/>
        <v>84908</v>
      </c>
      <c r="U72" s="81">
        <f t="shared" si="13"/>
        <v>87731.092436974795</v>
      </c>
      <c r="V72" s="98">
        <f t="shared" si="3"/>
        <v>93027.092436974795</v>
      </c>
      <c r="W72" s="81">
        <f t="shared" si="4"/>
        <v>133951.79351740697</v>
      </c>
      <c r="X72" s="81">
        <f t="shared" si="5"/>
        <v>70756</v>
      </c>
      <c r="Y72" s="81">
        <f t="shared" si="6"/>
        <v>111685.84096080791</v>
      </c>
      <c r="Z72" s="81">
        <f t="shared" si="7"/>
        <v>110075.2022290311</v>
      </c>
      <c r="AA72" s="114">
        <f t="shared" si="8"/>
        <v>0.82175235835664173</v>
      </c>
      <c r="AC72" s="82">
        <f t="shared" si="9"/>
        <v>93027</v>
      </c>
      <c r="AD72" s="128">
        <f t="shared" si="10"/>
        <v>17675</v>
      </c>
      <c r="AE72" s="129">
        <f t="shared" si="11"/>
        <v>110702</v>
      </c>
    </row>
    <row r="73" spans="1:31" ht="50.1" customHeight="1" x14ac:dyDescent="0.25">
      <c r="A73" s="113">
        <v>61</v>
      </c>
      <c r="B73" s="19" t="s">
        <v>93</v>
      </c>
      <c r="C73" s="20" t="s">
        <v>92</v>
      </c>
      <c r="D73" s="17">
        <v>1</v>
      </c>
      <c r="E73" s="100">
        <v>75398</v>
      </c>
      <c r="F73" s="18">
        <v>80983.193277310915</v>
      </c>
      <c r="G73" s="18">
        <v>47899</v>
      </c>
      <c r="H73" s="22">
        <v>67846.638655462186</v>
      </c>
      <c r="I73" s="22">
        <v>7057</v>
      </c>
      <c r="J73" s="77">
        <v>60378</v>
      </c>
      <c r="K73" s="77">
        <v>93781.512605042022</v>
      </c>
      <c r="M73" s="81">
        <f t="shared" si="1"/>
        <v>33609.382796894279</v>
      </c>
      <c r="N73" s="81">
        <f t="shared" si="2"/>
        <v>90203.001356767185</v>
      </c>
      <c r="O73" s="81">
        <f t="shared" si="14"/>
        <v>75398</v>
      </c>
      <c r="P73" s="81">
        <f t="shared" si="14"/>
        <v>80983.193277310915</v>
      </c>
      <c r="Q73" s="81">
        <f t="shared" si="14"/>
        <v>47899</v>
      </c>
      <c r="R73" s="81">
        <f t="shared" si="13"/>
        <v>67846.638655462186</v>
      </c>
      <c r="S73" s="81" t="str">
        <f t="shared" si="13"/>
        <v/>
      </c>
      <c r="T73" s="81">
        <f t="shared" si="13"/>
        <v>60378</v>
      </c>
      <c r="U73" s="81" t="str">
        <f t="shared" si="13"/>
        <v/>
      </c>
      <c r="V73" s="98">
        <f t="shared" si="3"/>
        <v>66500.966386554617</v>
      </c>
      <c r="W73" s="81">
        <f t="shared" si="4"/>
        <v>61906.192076830732</v>
      </c>
      <c r="X73" s="81">
        <f t="shared" si="5"/>
        <v>7057</v>
      </c>
      <c r="Y73" s="81">
        <f t="shared" si="6"/>
        <v>50105.957832511689</v>
      </c>
      <c r="Z73" s="81">
        <f t="shared" si="7"/>
        <v>28296.809279936453</v>
      </c>
      <c r="AA73" s="114">
        <f t="shared" si="8"/>
        <v>0.45709174366302097</v>
      </c>
      <c r="AC73" s="82">
        <f t="shared" si="9"/>
        <v>61906</v>
      </c>
      <c r="AD73" s="128">
        <f t="shared" si="10"/>
        <v>11762</v>
      </c>
      <c r="AE73" s="129">
        <f t="shared" si="11"/>
        <v>73668</v>
      </c>
    </row>
    <row r="74" spans="1:31" ht="50.1" customHeight="1" x14ac:dyDescent="0.25">
      <c r="A74" s="113">
        <v>62</v>
      </c>
      <c r="B74" s="19" t="s">
        <v>94</v>
      </c>
      <c r="C74" s="20" t="s">
        <v>11</v>
      </c>
      <c r="D74" s="17">
        <v>1</v>
      </c>
      <c r="E74" s="100">
        <v>65152</v>
      </c>
      <c r="F74" s="18">
        <v>79050.420168067227</v>
      </c>
      <c r="G74" s="18">
        <v>68739</v>
      </c>
      <c r="H74" s="22">
        <v>56271.008403361346</v>
      </c>
      <c r="I74" s="22">
        <v>1288</v>
      </c>
      <c r="J74" s="77">
        <v>75504</v>
      </c>
      <c r="K74" s="77">
        <v>55966.386554621851</v>
      </c>
      <c r="M74" s="81">
        <f t="shared" si="1"/>
        <v>31165.929941623941</v>
      </c>
      <c r="N74" s="81">
        <f t="shared" si="2"/>
        <v>83682.874380104753</v>
      </c>
      <c r="O74" s="81">
        <f t="shared" si="14"/>
        <v>65152</v>
      </c>
      <c r="P74" s="81">
        <f t="shared" si="14"/>
        <v>79050.420168067227</v>
      </c>
      <c r="Q74" s="81">
        <f t="shared" si="14"/>
        <v>68739</v>
      </c>
      <c r="R74" s="81">
        <f t="shared" si="13"/>
        <v>56271.008403361346</v>
      </c>
      <c r="S74" s="81" t="str">
        <f t="shared" si="13"/>
        <v/>
      </c>
      <c r="T74" s="81">
        <f t="shared" si="13"/>
        <v>75504</v>
      </c>
      <c r="U74" s="81">
        <f t="shared" si="13"/>
        <v>55966.386554621851</v>
      </c>
      <c r="V74" s="98">
        <f t="shared" si="3"/>
        <v>66780.469187675073</v>
      </c>
      <c r="W74" s="81">
        <f t="shared" si="4"/>
        <v>57424.402160864345</v>
      </c>
      <c r="X74" s="81">
        <f t="shared" si="5"/>
        <v>1288</v>
      </c>
      <c r="Y74" s="81">
        <f t="shared" si="6"/>
        <v>37709.221093851025</v>
      </c>
      <c r="Z74" s="81">
        <f t="shared" si="7"/>
        <v>26258.472219240404</v>
      </c>
      <c r="AA74" s="114">
        <f t="shared" si="8"/>
        <v>0.45727027589563618</v>
      </c>
      <c r="AC74" s="82">
        <f t="shared" si="9"/>
        <v>57424</v>
      </c>
      <c r="AD74" s="128">
        <f t="shared" si="10"/>
        <v>10911</v>
      </c>
      <c r="AE74" s="129">
        <f t="shared" si="11"/>
        <v>68335</v>
      </c>
    </row>
    <row r="75" spans="1:31" ht="50.1" customHeight="1" x14ac:dyDescent="0.25">
      <c r="A75" s="113">
        <v>63</v>
      </c>
      <c r="B75" s="19" t="s">
        <v>95</v>
      </c>
      <c r="C75" s="20" t="s">
        <v>11</v>
      </c>
      <c r="D75" s="17">
        <v>1</v>
      </c>
      <c r="E75" s="100">
        <v>10502</v>
      </c>
      <c r="F75" s="18">
        <v>8214.2857142857138</v>
      </c>
      <c r="G75" s="18">
        <v>14286</v>
      </c>
      <c r="H75" s="22">
        <v>20233.426704014939</v>
      </c>
      <c r="I75" s="22">
        <v>1288</v>
      </c>
      <c r="J75" s="77">
        <v>10713</v>
      </c>
      <c r="K75" s="77">
        <v>52184.873949579836</v>
      </c>
      <c r="M75" s="81">
        <f t="shared" si="1"/>
        <v>134.96918143331641</v>
      </c>
      <c r="N75" s="81">
        <f t="shared" si="2"/>
        <v>33414.055495103967</v>
      </c>
      <c r="O75" s="81">
        <f t="shared" si="14"/>
        <v>10502</v>
      </c>
      <c r="P75" s="81">
        <f t="shared" si="14"/>
        <v>8214.2857142857138</v>
      </c>
      <c r="Q75" s="81">
        <f t="shared" si="14"/>
        <v>14286</v>
      </c>
      <c r="R75" s="81">
        <f t="shared" si="13"/>
        <v>20233.426704014939</v>
      </c>
      <c r="S75" s="81">
        <f t="shared" si="13"/>
        <v>1288</v>
      </c>
      <c r="T75" s="81">
        <f t="shared" si="13"/>
        <v>10713</v>
      </c>
      <c r="U75" s="81" t="str">
        <f t="shared" si="13"/>
        <v/>
      </c>
      <c r="V75" s="98">
        <f t="shared" si="3"/>
        <v>10872.785403050109</v>
      </c>
      <c r="W75" s="81">
        <f t="shared" si="4"/>
        <v>16774.51233826864</v>
      </c>
      <c r="X75" s="81">
        <f t="shared" si="5"/>
        <v>1288</v>
      </c>
      <c r="Y75" s="81">
        <f t="shared" si="6"/>
        <v>10872.098009371868</v>
      </c>
      <c r="Z75" s="81">
        <f t="shared" si="7"/>
        <v>16639.543156835323</v>
      </c>
      <c r="AA75" s="114">
        <f t="shared" si="8"/>
        <v>0.99195391325174898</v>
      </c>
      <c r="AC75" s="82">
        <f t="shared" si="9"/>
        <v>10873</v>
      </c>
      <c r="AD75" s="128">
        <f t="shared" si="10"/>
        <v>2066</v>
      </c>
      <c r="AE75" s="129">
        <f t="shared" si="11"/>
        <v>12939</v>
      </c>
    </row>
    <row r="76" spans="1:31" ht="50.1" customHeight="1" x14ac:dyDescent="0.25">
      <c r="A76" s="113">
        <v>64</v>
      </c>
      <c r="B76" s="19" t="s">
        <v>96</v>
      </c>
      <c r="C76" s="20" t="s">
        <v>11</v>
      </c>
      <c r="D76" s="17">
        <v>1</v>
      </c>
      <c r="E76" s="100">
        <v>6705</v>
      </c>
      <c r="F76" s="18">
        <v>7711.7647058823532</v>
      </c>
      <c r="G76" s="18">
        <v>6706</v>
      </c>
      <c r="H76" s="22">
        <v>43560.924369747896</v>
      </c>
      <c r="I76" s="22">
        <v>1288</v>
      </c>
      <c r="J76" s="77">
        <v>323</v>
      </c>
      <c r="K76" s="77">
        <v>55588.23529411765</v>
      </c>
      <c r="M76" s="81">
        <f t="shared" si="1"/>
        <v>-5010.4689356231684</v>
      </c>
      <c r="N76" s="81">
        <f t="shared" si="2"/>
        <v>39834.161612693999</v>
      </c>
      <c r="O76" s="81">
        <f t="shared" si="14"/>
        <v>6705</v>
      </c>
      <c r="P76" s="81">
        <f t="shared" si="14"/>
        <v>7711.7647058823532</v>
      </c>
      <c r="Q76" s="81">
        <f t="shared" si="14"/>
        <v>6706</v>
      </c>
      <c r="R76" s="81" t="str">
        <f t="shared" si="13"/>
        <v/>
      </c>
      <c r="S76" s="81">
        <f t="shared" si="13"/>
        <v>1288</v>
      </c>
      <c r="T76" s="81">
        <f t="shared" si="13"/>
        <v>323</v>
      </c>
      <c r="U76" s="81" t="str">
        <f t="shared" si="13"/>
        <v/>
      </c>
      <c r="V76" s="98">
        <f t="shared" si="3"/>
        <v>4546.7529411764708</v>
      </c>
      <c r="W76" s="81">
        <f t="shared" si="4"/>
        <v>17411.846338535415</v>
      </c>
      <c r="X76" s="81">
        <f t="shared" si="5"/>
        <v>323</v>
      </c>
      <c r="Y76" s="81">
        <f t="shared" si="6"/>
        <v>6192.810348125975</v>
      </c>
      <c r="Z76" s="81">
        <f t="shared" si="7"/>
        <v>22422.315274158584</v>
      </c>
      <c r="AA76" s="114">
        <f t="shared" si="8"/>
        <v>1.2877620694672762</v>
      </c>
      <c r="AC76" s="82">
        <f t="shared" si="9"/>
        <v>4547</v>
      </c>
      <c r="AD76" s="128">
        <f t="shared" si="10"/>
        <v>864</v>
      </c>
      <c r="AE76" s="129">
        <f t="shared" si="11"/>
        <v>5411</v>
      </c>
    </row>
    <row r="77" spans="1:31" ht="50.1" customHeight="1" x14ac:dyDescent="0.25">
      <c r="A77" s="113">
        <v>65</v>
      </c>
      <c r="B77" s="19" t="s">
        <v>97</v>
      </c>
      <c r="C77" s="20" t="s">
        <v>11</v>
      </c>
      <c r="D77" s="17">
        <v>1</v>
      </c>
      <c r="E77" s="100">
        <v>3056</v>
      </c>
      <c r="F77" s="18">
        <v>3382.3529411764703</v>
      </c>
      <c r="G77" s="18">
        <v>2941</v>
      </c>
      <c r="H77" s="22">
        <v>12577.030812324929</v>
      </c>
      <c r="I77" s="22">
        <v>5054</v>
      </c>
      <c r="J77" s="77">
        <v>515</v>
      </c>
      <c r="K77" s="77">
        <v>45378.151260504201</v>
      </c>
      <c r="M77" s="81">
        <f t="shared" si="1"/>
        <v>-5466.6466958083602</v>
      </c>
      <c r="N77" s="81">
        <f t="shared" si="2"/>
        <v>26296.228128381386</v>
      </c>
      <c r="O77" s="81">
        <f t="shared" si="14"/>
        <v>3056</v>
      </c>
      <c r="P77" s="81">
        <f t="shared" si="14"/>
        <v>3382.3529411764703</v>
      </c>
      <c r="Q77" s="81">
        <f t="shared" si="14"/>
        <v>2941</v>
      </c>
      <c r="R77" s="81">
        <f t="shared" si="13"/>
        <v>12577.030812324929</v>
      </c>
      <c r="S77" s="81">
        <f t="shared" si="13"/>
        <v>5054</v>
      </c>
      <c r="T77" s="81">
        <f t="shared" si="13"/>
        <v>515</v>
      </c>
      <c r="U77" s="81" t="str">
        <f t="shared" si="13"/>
        <v/>
      </c>
      <c r="V77" s="98">
        <f t="shared" si="3"/>
        <v>4587.5639589168995</v>
      </c>
      <c r="W77" s="81">
        <f t="shared" si="4"/>
        <v>10414.790716286514</v>
      </c>
      <c r="X77" s="81">
        <f t="shared" si="5"/>
        <v>515</v>
      </c>
      <c r="Y77" s="81">
        <f t="shared" si="6"/>
        <v>4623.4067022908712</v>
      </c>
      <c r="Z77" s="81">
        <f t="shared" si="7"/>
        <v>15881.437412094874</v>
      </c>
      <c r="AA77" s="114">
        <f t="shared" si="8"/>
        <v>1.5248926113570087</v>
      </c>
      <c r="AC77" s="82">
        <f t="shared" si="9"/>
        <v>4588</v>
      </c>
      <c r="AD77" s="128">
        <f t="shared" si="10"/>
        <v>872</v>
      </c>
      <c r="AE77" s="129">
        <f t="shared" si="11"/>
        <v>5460</v>
      </c>
    </row>
    <row r="78" spans="1:31" ht="50.1" customHeight="1" x14ac:dyDescent="0.25">
      <c r="A78" s="113">
        <v>66</v>
      </c>
      <c r="B78" s="19" t="s">
        <v>98</v>
      </c>
      <c r="C78" s="20" t="s">
        <v>11</v>
      </c>
      <c r="D78" s="17">
        <v>1</v>
      </c>
      <c r="E78" s="100">
        <v>3217</v>
      </c>
      <c r="F78" s="18">
        <v>9857.1428571428569</v>
      </c>
      <c r="G78" s="18">
        <v>8571</v>
      </c>
      <c r="H78" s="22">
        <v>16302.521008403362</v>
      </c>
      <c r="I78" s="22">
        <v>122</v>
      </c>
      <c r="J78" s="77">
        <v>6428</v>
      </c>
      <c r="K78" s="77">
        <v>49915.966386554624</v>
      </c>
      <c r="M78" s="81">
        <f t="shared" ref="M78:M141" si="15">+W78-Z78</f>
        <v>-3375.8359601097618</v>
      </c>
      <c r="N78" s="81">
        <f t="shared" ref="N78:N141" si="16">+W78+Z78</f>
        <v>30351.158889281432</v>
      </c>
      <c r="O78" s="81">
        <f t="shared" si="14"/>
        <v>3217</v>
      </c>
      <c r="P78" s="81">
        <f t="shared" si="14"/>
        <v>9857.1428571428569</v>
      </c>
      <c r="Q78" s="81">
        <f t="shared" si="14"/>
        <v>8571</v>
      </c>
      <c r="R78" s="81">
        <f t="shared" si="13"/>
        <v>16302.521008403362</v>
      </c>
      <c r="S78" s="81">
        <f t="shared" si="13"/>
        <v>122</v>
      </c>
      <c r="T78" s="81">
        <f t="shared" si="13"/>
        <v>6428</v>
      </c>
      <c r="U78" s="81" t="str">
        <f t="shared" si="13"/>
        <v/>
      </c>
      <c r="V78" s="98">
        <f t="shared" ref="V78:V141" si="17">AVERAGE(O78:U78)</f>
        <v>7416.277310924369</v>
      </c>
      <c r="W78" s="81">
        <f t="shared" ref="W78:W141" si="18">AVERAGE(E78:K78)</f>
        <v>13487.661464585835</v>
      </c>
      <c r="X78" s="81">
        <f t="shared" ref="X78:X141" si="19">MIN(E78:K78)</f>
        <v>122</v>
      </c>
      <c r="Y78" s="81">
        <f t="shared" ref="Y78:Y141" si="20">GEOMEAN(E78:K78)</f>
        <v>5603.4040128377965</v>
      </c>
      <c r="Z78" s="81">
        <f t="shared" ref="Z78:Z141" si="21">STDEVA(E78:K78)</f>
        <v>16863.497424695597</v>
      </c>
      <c r="AA78" s="114">
        <f t="shared" ref="AA78:AA141" si="22">+Z78/W78</f>
        <v>1.2502906800392044</v>
      </c>
      <c r="AC78" s="82">
        <f t="shared" ref="AC78:AC141" si="23">ROUND(IF(V78&lt;W78,V78,W78),0)</f>
        <v>7416</v>
      </c>
      <c r="AD78" s="128">
        <f t="shared" ref="AD78:AD141" si="24">ROUND((AC78*0.19),0)</f>
        <v>1409</v>
      </c>
      <c r="AE78" s="129">
        <f t="shared" ref="AE78:AE141" si="25">+AC78+AD78</f>
        <v>8825</v>
      </c>
    </row>
    <row r="79" spans="1:31" ht="50.1" customHeight="1" x14ac:dyDescent="0.25">
      <c r="A79" s="113">
        <v>67</v>
      </c>
      <c r="B79" s="19" t="s">
        <v>99</v>
      </c>
      <c r="C79" s="20" t="s">
        <v>11</v>
      </c>
      <c r="D79" s="17">
        <v>1</v>
      </c>
      <c r="E79" s="100">
        <v>1706</v>
      </c>
      <c r="F79" s="18">
        <v>425.21008403361344</v>
      </c>
      <c r="G79" s="18">
        <v>1600</v>
      </c>
      <c r="H79" s="22">
        <v>16395.891690009335</v>
      </c>
      <c r="I79" s="22">
        <v>130060</v>
      </c>
      <c r="J79" s="77">
        <v>278</v>
      </c>
      <c r="K79" s="77">
        <v>49915.966386554624</v>
      </c>
      <c r="M79" s="81">
        <f t="shared" si="15"/>
        <v>-19584.919094589004</v>
      </c>
      <c r="N79" s="81">
        <f t="shared" si="16"/>
        <v>76836.652854759741</v>
      </c>
      <c r="O79" s="81">
        <f t="shared" si="14"/>
        <v>1706</v>
      </c>
      <c r="P79" s="81">
        <f t="shared" si="14"/>
        <v>425.21008403361344</v>
      </c>
      <c r="Q79" s="81">
        <f t="shared" si="14"/>
        <v>1600</v>
      </c>
      <c r="R79" s="81">
        <f t="shared" si="13"/>
        <v>16395.891690009335</v>
      </c>
      <c r="S79" s="81" t="str">
        <f t="shared" si="13"/>
        <v/>
      </c>
      <c r="T79" s="81">
        <f t="shared" si="13"/>
        <v>278</v>
      </c>
      <c r="U79" s="81">
        <f t="shared" si="13"/>
        <v>49915.966386554624</v>
      </c>
      <c r="V79" s="98">
        <f t="shared" si="17"/>
        <v>11720.178026766262</v>
      </c>
      <c r="W79" s="81">
        <f t="shared" si="18"/>
        <v>28625.866880085367</v>
      </c>
      <c r="X79" s="81">
        <f t="shared" si="19"/>
        <v>278</v>
      </c>
      <c r="Y79" s="81">
        <f t="shared" si="20"/>
        <v>4446.1161601518052</v>
      </c>
      <c r="Z79" s="81">
        <f t="shared" si="21"/>
        <v>48210.785974674371</v>
      </c>
      <c r="AA79" s="114">
        <f t="shared" si="22"/>
        <v>1.6841685939723967</v>
      </c>
      <c r="AC79" s="82">
        <f t="shared" si="23"/>
        <v>11720</v>
      </c>
      <c r="AD79" s="128">
        <f t="shared" si="24"/>
        <v>2227</v>
      </c>
      <c r="AE79" s="129">
        <f t="shared" si="25"/>
        <v>13947</v>
      </c>
    </row>
    <row r="80" spans="1:31" ht="50.1" customHeight="1" x14ac:dyDescent="0.25">
      <c r="A80" s="113">
        <v>68</v>
      </c>
      <c r="B80" s="19" t="s">
        <v>100</v>
      </c>
      <c r="C80" s="20" t="s">
        <v>11</v>
      </c>
      <c r="D80" s="17">
        <v>1</v>
      </c>
      <c r="E80" s="100">
        <v>1059</v>
      </c>
      <c r="F80" s="18">
        <v>386.55462184873949</v>
      </c>
      <c r="G80" s="18">
        <v>568</v>
      </c>
      <c r="H80" s="22">
        <v>10980.392156862747</v>
      </c>
      <c r="I80" s="22">
        <v>180375</v>
      </c>
      <c r="J80" s="77">
        <v>426</v>
      </c>
      <c r="K80" s="77">
        <v>50672.268907563026</v>
      </c>
      <c r="M80" s="81">
        <f t="shared" si="15"/>
        <v>-31768.712620508682</v>
      </c>
      <c r="N80" s="81">
        <f t="shared" si="16"/>
        <v>101616.48853087283</v>
      </c>
      <c r="O80" s="81">
        <f t="shared" si="14"/>
        <v>1059</v>
      </c>
      <c r="P80" s="81">
        <f t="shared" si="14"/>
        <v>386.55462184873949</v>
      </c>
      <c r="Q80" s="81">
        <f t="shared" si="14"/>
        <v>568</v>
      </c>
      <c r="R80" s="81">
        <f t="shared" si="13"/>
        <v>10980.392156862747</v>
      </c>
      <c r="S80" s="81" t="str">
        <f t="shared" si="13"/>
        <v/>
      </c>
      <c r="T80" s="81">
        <f t="shared" si="13"/>
        <v>426</v>
      </c>
      <c r="U80" s="81">
        <f t="shared" si="13"/>
        <v>50672.268907563026</v>
      </c>
      <c r="V80" s="98">
        <f t="shared" si="17"/>
        <v>10682.035947712418</v>
      </c>
      <c r="W80" s="81">
        <f t="shared" si="18"/>
        <v>34923.887955182072</v>
      </c>
      <c r="X80" s="81">
        <f t="shared" si="19"/>
        <v>386.55462184873949</v>
      </c>
      <c r="Y80" s="81">
        <f t="shared" si="20"/>
        <v>3724.4429832856099</v>
      </c>
      <c r="Z80" s="81">
        <f t="shared" si="21"/>
        <v>66692.600575690754</v>
      </c>
      <c r="AA80" s="114">
        <f t="shared" si="22"/>
        <v>1.9096556678133192</v>
      </c>
      <c r="AC80" s="82">
        <f t="shared" si="23"/>
        <v>10682</v>
      </c>
      <c r="AD80" s="128">
        <f t="shared" si="24"/>
        <v>2030</v>
      </c>
      <c r="AE80" s="129">
        <f t="shared" si="25"/>
        <v>12712</v>
      </c>
    </row>
    <row r="81" spans="1:31" ht="50.1" customHeight="1" x14ac:dyDescent="0.25">
      <c r="A81" s="113">
        <v>69</v>
      </c>
      <c r="B81" s="19" t="s">
        <v>101</v>
      </c>
      <c r="C81" s="20" t="s">
        <v>11</v>
      </c>
      <c r="D81" s="17">
        <v>1</v>
      </c>
      <c r="E81" s="100">
        <v>76333</v>
      </c>
      <c r="F81" s="18">
        <v>79050.420168067227</v>
      </c>
      <c r="G81" s="18">
        <v>103600</v>
      </c>
      <c r="H81" s="22">
        <v>172762.6050420168</v>
      </c>
      <c r="I81" s="22">
        <v>274939</v>
      </c>
      <c r="J81" s="77">
        <v>51554</v>
      </c>
      <c r="K81" s="77">
        <v>44243.697478991598</v>
      </c>
      <c r="M81" s="81">
        <f t="shared" si="15"/>
        <v>32112.196335268003</v>
      </c>
      <c r="N81" s="81">
        <f t="shared" si="16"/>
        <v>197168.58157589647</v>
      </c>
      <c r="O81" s="81">
        <f t="shared" si="14"/>
        <v>76333</v>
      </c>
      <c r="P81" s="81">
        <f t="shared" si="14"/>
        <v>79050.420168067227</v>
      </c>
      <c r="Q81" s="81">
        <f t="shared" si="14"/>
        <v>103600</v>
      </c>
      <c r="R81" s="81">
        <f t="shared" si="13"/>
        <v>172762.6050420168</v>
      </c>
      <c r="S81" s="81" t="str">
        <f t="shared" si="13"/>
        <v/>
      </c>
      <c r="T81" s="81">
        <f t="shared" si="13"/>
        <v>51554</v>
      </c>
      <c r="U81" s="81">
        <f t="shared" si="13"/>
        <v>44243.697478991598</v>
      </c>
      <c r="V81" s="98">
        <f t="shared" si="17"/>
        <v>87923.95378151261</v>
      </c>
      <c r="W81" s="81">
        <f t="shared" si="18"/>
        <v>114640.38895558224</v>
      </c>
      <c r="X81" s="81">
        <f t="shared" si="19"/>
        <v>44243.697478991598</v>
      </c>
      <c r="Y81" s="81">
        <f t="shared" si="20"/>
        <v>94585.630535813892</v>
      </c>
      <c r="Z81" s="81">
        <f t="shared" si="21"/>
        <v>82528.192620314236</v>
      </c>
      <c r="AA81" s="114">
        <f t="shared" si="22"/>
        <v>0.71988758388014573</v>
      </c>
      <c r="AC81" s="82">
        <f t="shared" si="23"/>
        <v>87924</v>
      </c>
      <c r="AD81" s="128">
        <f t="shared" si="24"/>
        <v>16706</v>
      </c>
      <c r="AE81" s="129">
        <f t="shared" si="25"/>
        <v>104630</v>
      </c>
    </row>
    <row r="82" spans="1:31" ht="50.1" customHeight="1" x14ac:dyDescent="0.25">
      <c r="A82" s="113">
        <v>70</v>
      </c>
      <c r="B82" s="19" t="s">
        <v>102</v>
      </c>
      <c r="C82" s="20" t="s">
        <v>11</v>
      </c>
      <c r="D82" s="17">
        <v>1</v>
      </c>
      <c r="E82" s="100">
        <v>168866</v>
      </c>
      <c r="F82" s="18">
        <v>289915.96638655465</v>
      </c>
      <c r="G82" s="18"/>
      <c r="H82" s="22">
        <v>66670.168067226885</v>
      </c>
      <c r="I82" s="22">
        <v>98491</v>
      </c>
      <c r="J82" s="77">
        <v>201680</v>
      </c>
      <c r="K82" s="77">
        <v>54831.932773109249</v>
      </c>
      <c r="M82" s="81">
        <f t="shared" si="15"/>
        <v>55975.162893525689</v>
      </c>
      <c r="N82" s="81">
        <f t="shared" si="16"/>
        <v>237509.85951543791</v>
      </c>
      <c r="O82" s="81">
        <f t="shared" si="14"/>
        <v>168866</v>
      </c>
      <c r="P82" s="81" t="str">
        <f t="shared" si="14"/>
        <v/>
      </c>
      <c r="Q82" s="81" t="str">
        <f t="shared" si="14"/>
        <v/>
      </c>
      <c r="R82" s="81">
        <f t="shared" si="13"/>
        <v>66670.168067226885</v>
      </c>
      <c r="S82" s="81">
        <f t="shared" si="13"/>
        <v>98491</v>
      </c>
      <c r="T82" s="81">
        <f t="shared" si="13"/>
        <v>201680</v>
      </c>
      <c r="U82" s="81" t="str">
        <f t="shared" si="13"/>
        <v/>
      </c>
      <c r="V82" s="98">
        <f t="shared" si="17"/>
        <v>133926.79201680672</v>
      </c>
      <c r="W82" s="81">
        <f t="shared" si="18"/>
        <v>146742.51120448179</v>
      </c>
      <c r="X82" s="81">
        <f t="shared" si="19"/>
        <v>54831.932773109249</v>
      </c>
      <c r="Y82" s="81">
        <f t="shared" si="20"/>
        <v>123539.68007749313</v>
      </c>
      <c r="Z82" s="81">
        <f t="shared" si="21"/>
        <v>90767.348310956106</v>
      </c>
      <c r="AA82" s="114">
        <f t="shared" si="22"/>
        <v>0.61854841903635016</v>
      </c>
      <c r="AC82" s="82">
        <f t="shared" si="23"/>
        <v>133927</v>
      </c>
      <c r="AD82" s="128">
        <f t="shared" si="24"/>
        <v>25446</v>
      </c>
      <c r="AE82" s="129">
        <f t="shared" si="25"/>
        <v>159373</v>
      </c>
    </row>
    <row r="83" spans="1:31" ht="50.1" customHeight="1" x14ac:dyDescent="0.25">
      <c r="A83" s="113">
        <v>71</v>
      </c>
      <c r="B83" s="19" t="s">
        <v>103</v>
      </c>
      <c r="C83" s="20" t="s">
        <v>87</v>
      </c>
      <c r="D83" s="17">
        <v>1</v>
      </c>
      <c r="E83" s="100">
        <v>144540</v>
      </c>
      <c r="F83" s="18">
        <v>676277.31092436973</v>
      </c>
      <c r="G83" s="18">
        <v>588067</v>
      </c>
      <c r="H83" s="22">
        <v>87048.319327731093</v>
      </c>
      <c r="I83" s="22">
        <v>508535</v>
      </c>
      <c r="J83" s="77">
        <v>34500</v>
      </c>
      <c r="K83" s="77">
        <v>51428.571428571428</v>
      </c>
      <c r="M83" s="81">
        <f t="shared" si="15"/>
        <v>18796.199463055178</v>
      </c>
      <c r="N83" s="81">
        <f t="shared" si="16"/>
        <v>578459.85815999401</v>
      </c>
      <c r="O83" s="81">
        <f t="shared" si="14"/>
        <v>144540</v>
      </c>
      <c r="P83" s="81" t="str">
        <f t="shared" si="14"/>
        <v/>
      </c>
      <c r="Q83" s="81" t="str">
        <f t="shared" si="14"/>
        <v/>
      </c>
      <c r="R83" s="81">
        <f t="shared" si="13"/>
        <v>87048.319327731093</v>
      </c>
      <c r="S83" s="81">
        <f t="shared" si="13"/>
        <v>508535</v>
      </c>
      <c r="T83" s="81">
        <f t="shared" si="13"/>
        <v>34500</v>
      </c>
      <c r="U83" s="81">
        <f t="shared" si="13"/>
        <v>51428.571428571428</v>
      </c>
      <c r="V83" s="98">
        <f t="shared" si="17"/>
        <v>165210.37815126052</v>
      </c>
      <c r="W83" s="81">
        <f t="shared" si="18"/>
        <v>298628.02881152462</v>
      </c>
      <c r="X83" s="81">
        <f t="shared" si="19"/>
        <v>34500</v>
      </c>
      <c r="Y83" s="81">
        <f t="shared" si="20"/>
        <v>172336.70360654709</v>
      </c>
      <c r="Z83" s="81">
        <f t="shared" si="21"/>
        <v>279831.82934846944</v>
      </c>
      <c r="AA83" s="114">
        <f t="shared" si="22"/>
        <v>0.93705815379132351</v>
      </c>
      <c r="AC83" s="82">
        <f t="shared" si="23"/>
        <v>165210</v>
      </c>
      <c r="AD83" s="128">
        <f t="shared" si="24"/>
        <v>31390</v>
      </c>
      <c r="AE83" s="129">
        <f t="shared" si="25"/>
        <v>196600</v>
      </c>
    </row>
    <row r="84" spans="1:31" ht="50.1" customHeight="1" x14ac:dyDescent="0.25">
      <c r="A84" s="113">
        <v>72</v>
      </c>
      <c r="B84" s="19" t="s">
        <v>104</v>
      </c>
      <c r="C84" s="20" t="s">
        <v>87</v>
      </c>
      <c r="D84" s="17">
        <v>1</v>
      </c>
      <c r="E84" s="100">
        <v>136837</v>
      </c>
      <c r="F84" s="18">
        <v>152495.79831932773</v>
      </c>
      <c r="G84" s="18">
        <v>132605</v>
      </c>
      <c r="H84" s="22">
        <v>86628.151260504193</v>
      </c>
      <c r="I84" s="22">
        <v>1593951</v>
      </c>
      <c r="J84" s="77">
        <v>99453</v>
      </c>
      <c r="K84" s="77">
        <v>42731.092436974795</v>
      </c>
      <c r="M84" s="81">
        <f t="shared" si="15"/>
        <v>-242008.41859344667</v>
      </c>
      <c r="N84" s="81">
        <f t="shared" si="16"/>
        <v>883351.57345539145</v>
      </c>
      <c r="O84" s="81">
        <f t="shared" si="14"/>
        <v>136837</v>
      </c>
      <c r="P84" s="81">
        <f t="shared" si="14"/>
        <v>152495.79831932773</v>
      </c>
      <c r="Q84" s="81">
        <f t="shared" si="14"/>
        <v>132605</v>
      </c>
      <c r="R84" s="81">
        <f t="shared" si="13"/>
        <v>86628.151260504193</v>
      </c>
      <c r="S84" s="81" t="str">
        <f t="shared" si="13"/>
        <v/>
      </c>
      <c r="T84" s="81">
        <f t="shared" si="13"/>
        <v>99453</v>
      </c>
      <c r="U84" s="81">
        <f t="shared" si="13"/>
        <v>42731.092436974795</v>
      </c>
      <c r="V84" s="98">
        <f t="shared" si="17"/>
        <v>108458.34033613444</v>
      </c>
      <c r="W84" s="81">
        <f t="shared" si="18"/>
        <v>320671.57743097242</v>
      </c>
      <c r="X84" s="81">
        <f t="shared" si="19"/>
        <v>42731.092436974795</v>
      </c>
      <c r="Y84" s="81">
        <f t="shared" si="20"/>
        <v>148912.45763307737</v>
      </c>
      <c r="Z84" s="81">
        <f t="shared" si="21"/>
        <v>562679.99602441909</v>
      </c>
      <c r="AA84" s="114">
        <f t="shared" si="22"/>
        <v>1.7546924505510353</v>
      </c>
      <c r="AC84" s="82">
        <f t="shared" si="23"/>
        <v>108458</v>
      </c>
      <c r="AD84" s="128">
        <f t="shared" si="24"/>
        <v>20607</v>
      </c>
      <c r="AE84" s="129">
        <f t="shared" si="25"/>
        <v>129065</v>
      </c>
    </row>
    <row r="85" spans="1:31" ht="50.1" customHeight="1" x14ac:dyDescent="0.25">
      <c r="A85" s="113">
        <v>73</v>
      </c>
      <c r="B85" s="19" t="s">
        <v>105</v>
      </c>
      <c r="C85" s="20" t="s">
        <v>87</v>
      </c>
      <c r="D85" s="17">
        <v>1</v>
      </c>
      <c r="E85" s="100">
        <v>30064</v>
      </c>
      <c r="F85" s="18">
        <v>25106.722689075628</v>
      </c>
      <c r="G85" s="18">
        <v>33277</v>
      </c>
      <c r="H85" s="22">
        <v>18179.271708683475</v>
      </c>
      <c r="I85" s="22">
        <v>1599</v>
      </c>
      <c r="J85" s="77">
        <v>3150</v>
      </c>
      <c r="K85" s="77">
        <v>43109.243697478996</v>
      </c>
      <c r="M85" s="81">
        <f t="shared" si="15"/>
        <v>6612.1835687697221</v>
      </c>
      <c r="N85" s="81">
        <f t="shared" si="16"/>
        <v>37526.455887012591</v>
      </c>
      <c r="O85" s="81">
        <f t="shared" si="14"/>
        <v>30064</v>
      </c>
      <c r="P85" s="81">
        <f t="shared" si="14"/>
        <v>25106.722689075628</v>
      </c>
      <c r="Q85" s="81">
        <f t="shared" si="14"/>
        <v>33277</v>
      </c>
      <c r="R85" s="81">
        <f t="shared" si="13"/>
        <v>18179.271708683475</v>
      </c>
      <c r="S85" s="81" t="str">
        <f t="shared" si="13"/>
        <v/>
      </c>
      <c r="T85" s="81" t="str">
        <f t="shared" si="13"/>
        <v/>
      </c>
      <c r="U85" s="81" t="str">
        <f t="shared" si="13"/>
        <v/>
      </c>
      <c r="V85" s="98">
        <f t="shared" si="17"/>
        <v>26656.748599439776</v>
      </c>
      <c r="W85" s="81">
        <f t="shared" si="18"/>
        <v>22069.319727891158</v>
      </c>
      <c r="X85" s="81">
        <f t="shared" si="19"/>
        <v>1599</v>
      </c>
      <c r="Y85" s="81">
        <f t="shared" si="20"/>
        <v>13877.993951461238</v>
      </c>
      <c r="Z85" s="81">
        <f t="shared" si="21"/>
        <v>15457.136159121435</v>
      </c>
      <c r="AA85" s="114">
        <f t="shared" si="22"/>
        <v>0.70039024082771073</v>
      </c>
      <c r="AC85" s="82">
        <f t="shared" si="23"/>
        <v>22069</v>
      </c>
      <c r="AD85" s="128">
        <f t="shared" si="24"/>
        <v>4193</v>
      </c>
      <c r="AE85" s="129">
        <f t="shared" si="25"/>
        <v>26262</v>
      </c>
    </row>
    <row r="86" spans="1:31" ht="50.1" customHeight="1" x14ac:dyDescent="0.25">
      <c r="A86" s="113">
        <v>74</v>
      </c>
      <c r="B86" s="19" t="s">
        <v>106</v>
      </c>
      <c r="C86" s="20" t="s">
        <v>11</v>
      </c>
      <c r="D86" s="17">
        <v>1</v>
      </c>
      <c r="E86" s="100">
        <v>87597</v>
      </c>
      <c r="F86" s="18">
        <v>92579.831932773101</v>
      </c>
      <c r="G86" s="18">
        <v>42743</v>
      </c>
      <c r="H86" s="22">
        <v>17245.564892623715</v>
      </c>
      <c r="I86" s="22">
        <v>1599</v>
      </c>
      <c r="J86" s="77">
        <v>45252</v>
      </c>
      <c r="K86" s="77">
        <v>43487.394957983197</v>
      </c>
      <c r="M86" s="81">
        <f t="shared" si="15"/>
        <v>13784.782056434204</v>
      </c>
      <c r="N86" s="81">
        <f t="shared" si="16"/>
        <v>80644.872738817212</v>
      </c>
      <c r="O86" s="81" t="str">
        <f t="shared" si="14"/>
        <v/>
      </c>
      <c r="P86" s="81" t="str">
        <f t="shared" si="14"/>
        <v/>
      </c>
      <c r="Q86" s="81">
        <f t="shared" si="14"/>
        <v>42743</v>
      </c>
      <c r="R86" s="81">
        <f t="shared" si="13"/>
        <v>17245.564892623715</v>
      </c>
      <c r="S86" s="81" t="str">
        <f t="shared" si="13"/>
        <v/>
      </c>
      <c r="T86" s="81">
        <f t="shared" si="13"/>
        <v>45252</v>
      </c>
      <c r="U86" s="81">
        <f t="shared" si="13"/>
        <v>43487.394957983197</v>
      </c>
      <c r="V86" s="98">
        <f t="shared" si="17"/>
        <v>37181.989962651729</v>
      </c>
      <c r="W86" s="81">
        <f t="shared" si="18"/>
        <v>47214.827397625711</v>
      </c>
      <c r="X86" s="81">
        <f t="shared" si="19"/>
        <v>1599</v>
      </c>
      <c r="Y86" s="81">
        <f t="shared" si="20"/>
        <v>29361.017189593724</v>
      </c>
      <c r="Z86" s="81">
        <f t="shared" si="21"/>
        <v>33430.045341191508</v>
      </c>
      <c r="AA86" s="114">
        <f t="shared" si="22"/>
        <v>0.70804124856067152</v>
      </c>
      <c r="AC86" s="82">
        <f t="shared" si="23"/>
        <v>37182</v>
      </c>
      <c r="AD86" s="128">
        <f t="shared" si="24"/>
        <v>7065</v>
      </c>
      <c r="AE86" s="129">
        <f t="shared" si="25"/>
        <v>44247</v>
      </c>
    </row>
    <row r="87" spans="1:31" ht="50.1" customHeight="1" x14ac:dyDescent="0.25">
      <c r="A87" s="113">
        <v>75</v>
      </c>
      <c r="B87" s="19" t="s">
        <v>107</v>
      </c>
      <c r="C87" s="20" t="s">
        <v>11</v>
      </c>
      <c r="D87" s="17">
        <v>1</v>
      </c>
      <c r="E87" s="100">
        <v>162043</v>
      </c>
      <c r="F87" s="18">
        <v>155974.78991596639</v>
      </c>
      <c r="G87" s="18">
        <v>90937</v>
      </c>
      <c r="H87" s="22">
        <v>9393.0905695611564</v>
      </c>
      <c r="I87" s="22">
        <v>3628</v>
      </c>
      <c r="J87" s="77"/>
      <c r="K87" s="77">
        <v>52563.025210084037</v>
      </c>
      <c r="M87" s="81">
        <f t="shared" si="15"/>
        <v>9535.9887380333384</v>
      </c>
      <c r="N87" s="81">
        <f t="shared" si="16"/>
        <v>148643.64649383721</v>
      </c>
      <c r="O87" s="81" t="str">
        <f t="shared" si="14"/>
        <v/>
      </c>
      <c r="P87" s="81" t="str">
        <f t="shared" si="14"/>
        <v/>
      </c>
      <c r="Q87" s="81">
        <f t="shared" si="14"/>
        <v>90937</v>
      </c>
      <c r="R87" s="81" t="str">
        <f t="shared" si="13"/>
        <v/>
      </c>
      <c r="S87" s="81" t="str">
        <f t="shared" si="13"/>
        <v/>
      </c>
      <c r="T87" s="81" t="str">
        <f t="shared" si="13"/>
        <v/>
      </c>
      <c r="U87" s="81">
        <f t="shared" si="13"/>
        <v>52563.025210084037</v>
      </c>
      <c r="V87" s="98">
        <f t="shared" si="17"/>
        <v>71750.012605042022</v>
      </c>
      <c r="W87" s="81">
        <f t="shared" si="18"/>
        <v>79089.817615935273</v>
      </c>
      <c r="X87" s="81">
        <f t="shared" si="19"/>
        <v>3628</v>
      </c>
      <c r="Y87" s="81">
        <f t="shared" si="20"/>
        <v>40034.115825895999</v>
      </c>
      <c r="Z87" s="81">
        <f t="shared" si="21"/>
        <v>69553.828877901935</v>
      </c>
      <c r="AA87" s="114">
        <f t="shared" si="22"/>
        <v>0.87942836353042753</v>
      </c>
      <c r="AC87" s="82">
        <f t="shared" si="23"/>
        <v>71750</v>
      </c>
      <c r="AD87" s="128">
        <f t="shared" si="24"/>
        <v>13633</v>
      </c>
      <c r="AE87" s="129">
        <f t="shared" si="25"/>
        <v>85383</v>
      </c>
    </row>
    <row r="88" spans="1:31" ht="50.1" customHeight="1" x14ac:dyDescent="0.25">
      <c r="A88" s="113">
        <v>76</v>
      </c>
      <c r="B88" s="19" t="s">
        <v>108</v>
      </c>
      <c r="C88" s="20" t="s">
        <v>11</v>
      </c>
      <c r="D88" s="17">
        <v>1</v>
      </c>
      <c r="E88" s="100">
        <v>16113</v>
      </c>
      <c r="F88" s="18">
        <v>17201.680672268907</v>
      </c>
      <c r="G88" s="18">
        <v>16143</v>
      </c>
      <c r="H88" s="22">
        <v>11643.323996265173</v>
      </c>
      <c r="I88" s="22">
        <v>232501</v>
      </c>
      <c r="J88" s="77">
        <v>5742</v>
      </c>
      <c r="K88" s="77">
        <v>42352.941176470587</v>
      </c>
      <c r="M88" s="81">
        <f t="shared" si="15"/>
        <v>-32994.467167351344</v>
      </c>
      <c r="N88" s="81">
        <f t="shared" si="16"/>
        <v>130622.16598020983</v>
      </c>
      <c r="O88" s="81">
        <f t="shared" si="14"/>
        <v>16113</v>
      </c>
      <c r="P88" s="81">
        <f t="shared" si="14"/>
        <v>17201.680672268907</v>
      </c>
      <c r="Q88" s="81">
        <f t="shared" si="14"/>
        <v>16143</v>
      </c>
      <c r="R88" s="81">
        <f t="shared" si="13"/>
        <v>11643.323996265173</v>
      </c>
      <c r="S88" s="81" t="str">
        <f t="shared" si="13"/>
        <v/>
      </c>
      <c r="T88" s="81">
        <f t="shared" si="13"/>
        <v>5742</v>
      </c>
      <c r="U88" s="81">
        <f t="shared" si="13"/>
        <v>42352.941176470587</v>
      </c>
      <c r="V88" s="98">
        <f t="shared" si="17"/>
        <v>18199.324307500778</v>
      </c>
      <c r="W88" s="81">
        <f t="shared" si="18"/>
        <v>48813.849406429239</v>
      </c>
      <c r="X88" s="81">
        <f t="shared" si="19"/>
        <v>5742</v>
      </c>
      <c r="Y88" s="81">
        <f t="shared" si="20"/>
        <v>22528.90144525146</v>
      </c>
      <c r="Z88" s="81">
        <f t="shared" si="21"/>
        <v>81808.316573780583</v>
      </c>
      <c r="AA88" s="114">
        <f t="shared" si="22"/>
        <v>1.6759243036261275</v>
      </c>
      <c r="AC88" s="82">
        <f t="shared" si="23"/>
        <v>18199</v>
      </c>
      <c r="AD88" s="128">
        <f t="shared" si="24"/>
        <v>3458</v>
      </c>
      <c r="AE88" s="129">
        <f t="shared" si="25"/>
        <v>21657</v>
      </c>
    </row>
    <row r="89" spans="1:31" ht="50.1" customHeight="1" x14ac:dyDescent="0.25">
      <c r="A89" s="113">
        <v>77</v>
      </c>
      <c r="B89" s="19" t="s">
        <v>109</v>
      </c>
      <c r="C89" s="20" t="s">
        <v>11</v>
      </c>
      <c r="D89" s="17">
        <v>1</v>
      </c>
      <c r="E89" s="100">
        <v>89625</v>
      </c>
      <c r="F89" s="18">
        <v>98378.151260504193</v>
      </c>
      <c r="G89" s="18">
        <v>45161</v>
      </c>
      <c r="H89" s="22">
        <v>47674.36974789916</v>
      </c>
      <c r="I89" s="22">
        <v>232501</v>
      </c>
      <c r="J89" s="77">
        <v>44117</v>
      </c>
      <c r="K89" s="77">
        <v>49159.663865546223</v>
      </c>
      <c r="M89" s="81">
        <f t="shared" si="15"/>
        <v>18500.410584305733</v>
      </c>
      <c r="N89" s="81">
        <f t="shared" si="16"/>
        <v>154818.49937967988</v>
      </c>
      <c r="O89" s="81">
        <f t="shared" si="14"/>
        <v>89625</v>
      </c>
      <c r="P89" s="81">
        <f t="shared" si="14"/>
        <v>98378.151260504193</v>
      </c>
      <c r="Q89" s="81">
        <f t="shared" si="14"/>
        <v>45161</v>
      </c>
      <c r="R89" s="81">
        <f t="shared" si="13"/>
        <v>47674.36974789916</v>
      </c>
      <c r="S89" s="81" t="str">
        <f t="shared" si="13"/>
        <v/>
      </c>
      <c r="T89" s="81">
        <f t="shared" si="13"/>
        <v>44117</v>
      </c>
      <c r="U89" s="81">
        <f t="shared" si="13"/>
        <v>49159.663865546223</v>
      </c>
      <c r="V89" s="98">
        <f t="shared" si="17"/>
        <v>62352.530812324934</v>
      </c>
      <c r="W89" s="81">
        <f t="shared" si="18"/>
        <v>86659.454981992807</v>
      </c>
      <c r="X89" s="81">
        <f t="shared" si="19"/>
        <v>44117</v>
      </c>
      <c r="Y89" s="81">
        <f t="shared" si="20"/>
        <v>71520.552803748011</v>
      </c>
      <c r="Z89" s="81">
        <f t="shared" si="21"/>
        <v>68159.044397687074</v>
      </c>
      <c r="AA89" s="114">
        <f t="shared" si="22"/>
        <v>0.78651595964745014</v>
      </c>
      <c r="AC89" s="82">
        <f t="shared" si="23"/>
        <v>62353</v>
      </c>
      <c r="AD89" s="128">
        <f t="shared" si="24"/>
        <v>11847</v>
      </c>
      <c r="AE89" s="129">
        <f t="shared" si="25"/>
        <v>74200</v>
      </c>
    </row>
    <row r="90" spans="1:31" ht="50.1" customHeight="1" x14ac:dyDescent="0.25">
      <c r="A90" s="113">
        <v>78</v>
      </c>
      <c r="B90" s="19" t="s">
        <v>110</v>
      </c>
      <c r="C90" s="20" t="s">
        <v>11</v>
      </c>
      <c r="D90" s="17">
        <v>1</v>
      </c>
      <c r="E90" s="100">
        <v>158319</v>
      </c>
      <c r="F90" s="18">
        <v>179554.62184873948</v>
      </c>
      <c r="G90" s="18">
        <v>97974</v>
      </c>
      <c r="H90" s="22">
        <v>47674.36974789916</v>
      </c>
      <c r="I90" s="22">
        <v>203769</v>
      </c>
      <c r="J90" s="77">
        <v>95546</v>
      </c>
      <c r="K90" s="77">
        <v>49915.966386554624</v>
      </c>
      <c r="M90" s="81">
        <f t="shared" si="15"/>
        <v>56714.202724629969</v>
      </c>
      <c r="N90" s="81">
        <f t="shared" si="16"/>
        <v>181215.21384199668</v>
      </c>
      <c r="O90" s="81">
        <f t="shared" si="14"/>
        <v>158319</v>
      </c>
      <c r="P90" s="81">
        <f t="shared" si="14"/>
        <v>179554.62184873948</v>
      </c>
      <c r="Q90" s="81">
        <f t="shared" si="14"/>
        <v>97974</v>
      </c>
      <c r="R90" s="81" t="str">
        <f t="shared" si="13"/>
        <v/>
      </c>
      <c r="S90" s="81" t="str">
        <f t="shared" si="13"/>
        <v/>
      </c>
      <c r="T90" s="81">
        <f t="shared" si="13"/>
        <v>95546</v>
      </c>
      <c r="U90" s="81" t="str">
        <f t="shared" si="13"/>
        <v/>
      </c>
      <c r="V90" s="98">
        <f t="shared" si="17"/>
        <v>132848.40546218486</v>
      </c>
      <c r="W90" s="81">
        <f t="shared" si="18"/>
        <v>118964.70828331333</v>
      </c>
      <c r="X90" s="81">
        <f t="shared" si="19"/>
        <v>47674.36974789916</v>
      </c>
      <c r="Y90" s="81">
        <f t="shared" si="20"/>
        <v>103709.01391256391</v>
      </c>
      <c r="Z90" s="81">
        <f t="shared" si="21"/>
        <v>62250.505558683362</v>
      </c>
      <c r="AA90" s="114">
        <f t="shared" si="22"/>
        <v>0.52326867738316452</v>
      </c>
      <c r="AC90" s="82">
        <f t="shared" si="23"/>
        <v>118965</v>
      </c>
      <c r="AD90" s="128">
        <f t="shared" si="24"/>
        <v>22603</v>
      </c>
      <c r="AE90" s="129">
        <f t="shared" si="25"/>
        <v>141568</v>
      </c>
    </row>
    <row r="91" spans="1:31" ht="50.1" customHeight="1" x14ac:dyDescent="0.25">
      <c r="A91" s="113">
        <v>79</v>
      </c>
      <c r="B91" s="19" t="s">
        <v>111</v>
      </c>
      <c r="C91" s="20" t="s">
        <v>11</v>
      </c>
      <c r="D91" s="17">
        <v>1</v>
      </c>
      <c r="E91" s="100">
        <v>122613</v>
      </c>
      <c r="F91" s="18">
        <v>120218.48739495799</v>
      </c>
      <c r="G91" s="18"/>
      <c r="H91" s="22">
        <v>82531.512605042008</v>
      </c>
      <c r="I91" s="22">
        <v>587083</v>
      </c>
      <c r="J91" s="77">
        <v>60030</v>
      </c>
      <c r="K91" s="77">
        <v>41596.638655462186</v>
      </c>
      <c r="M91" s="81">
        <f t="shared" si="15"/>
        <v>-38307.772220757644</v>
      </c>
      <c r="N91" s="81">
        <f t="shared" si="16"/>
        <v>376331.98510591174</v>
      </c>
      <c r="O91" s="81">
        <f t="shared" si="14"/>
        <v>122613</v>
      </c>
      <c r="P91" s="81">
        <f t="shared" si="14"/>
        <v>120218.48739495799</v>
      </c>
      <c r="Q91" s="81">
        <f t="shared" si="14"/>
        <v>0</v>
      </c>
      <c r="R91" s="81">
        <f t="shared" si="13"/>
        <v>82531.512605042008</v>
      </c>
      <c r="S91" s="81" t="str">
        <f t="shared" si="13"/>
        <v/>
      </c>
      <c r="T91" s="81">
        <f t="shared" si="13"/>
        <v>60030</v>
      </c>
      <c r="U91" s="81">
        <f t="shared" si="13"/>
        <v>41596.638655462186</v>
      </c>
      <c r="V91" s="98">
        <f t="shared" si="17"/>
        <v>71164.939775910359</v>
      </c>
      <c r="W91" s="81">
        <f t="shared" si="18"/>
        <v>169012.10644257703</v>
      </c>
      <c r="X91" s="81">
        <f t="shared" si="19"/>
        <v>41596.638655462186</v>
      </c>
      <c r="Y91" s="81">
        <f t="shared" si="20"/>
        <v>110122.38569377971</v>
      </c>
      <c r="Z91" s="81">
        <f t="shared" si="21"/>
        <v>207319.87866333468</v>
      </c>
      <c r="AA91" s="114">
        <f t="shared" si="22"/>
        <v>1.2266569716635829</v>
      </c>
      <c r="AC91" s="82">
        <f t="shared" si="23"/>
        <v>71165</v>
      </c>
      <c r="AD91" s="128">
        <f t="shared" si="24"/>
        <v>13521</v>
      </c>
      <c r="AE91" s="129">
        <f t="shared" si="25"/>
        <v>84686</v>
      </c>
    </row>
    <row r="92" spans="1:31" ht="50.1" customHeight="1" x14ac:dyDescent="0.25">
      <c r="A92" s="113">
        <v>80</v>
      </c>
      <c r="B92" s="19" t="s">
        <v>112</v>
      </c>
      <c r="C92" s="20" t="s">
        <v>11</v>
      </c>
      <c r="D92" s="17">
        <v>1</v>
      </c>
      <c r="E92" s="100">
        <v>12622</v>
      </c>
      <c r="F92" s="18">
        <v>12756.302521008402</v>
      </c>
      <c r="G92" s="18">
        <v>16200</v>
      </c>
      <c r="H92" s="22">
        <v>9495.7983193277323</v>
      </c>
      <c r="I92" s="22">
        <v>1001677</v>
      </c>
      <c r="J92" s="77">
        <v>8319</v>
      </c>
      <c r="K92" s="77">
        <v>45378.151260504201</v>
      </c>
      <c r="M92" s="81">
        <f t="shared" si="15"/>
        <v>-214152.33624269202</v>
      </c>
      <c r="N92" s="81">
        <f t="shared" si="16"/>
        <v>530280.40827150363</v>
      </c>
      <c r="O92" s="81">
        <f t="shared" si="14"/>
        <v>12622</v>
      </c>
      <c r="P92" s="81">
        <f t="shared" si="14"/>
        <v>12756.302521008402</v>
      </c>
      <c r="Q92" s="81">
        <f t="shared" si="14"/>
        <v>16200</v>
      </c>
      <c r="R92" s="81">
        <f t="shared" si="13"/>
        <v>9495.7983193277323</v>
      </c>
      <c r="S92" s="81" t="str">
        <f t="shared" si="13"/>
        <v/>
      </c>
      <c r="T92" s="81">
        <f t="shared" si="13"/>
        <v>8319</v>
      </c>
      <c r="U92" s="81">
        <f t="shared" si="13"/>
        <v>45378.151260504201</v>
      </c>
      <c r="V92" s="98">
        <f t="shared" si="17"/>
        <v>17461.875350140053</v>
      </c>
      <c r="W92" s="81">
        <f t="shared" si="18"/>
        <v>158064.03601440578</v>
      </c>
      <c r="X92" s="81">
        <f t="shared" si="19"/>
        <v>8319</v>
      </c>
      <c r="Y92" s="81">
        <f t="shared" si="20"/>
        <v>26577.029831877615</v>
      </c>
      <c r="Z92" s="81">
        <f t="shared" si="21"/>
        <v>372216.3722570978</v>
      </c>
      <c r="AA92" s="114">
        <f t="shared" si="22"/>
        <v>2.3548454262117819</v>
      </c>
      <c r="AC92" s="82">
        <f t="shared" si="23"/>
        <v>17462</v>
      </c>
      <c r="AD92" s="128">
        <f t="shared" si="24"/>
        <v>3318</v>
      </c>
      <c r="AE92" s="129">
        <f t="shared" si="25"/>
        <v>20780</v>
      </c>
    </row>
    <row r="93" spans="1:31" ht="50.1" customHeight="1" x14ac:dyDescent="0.25">
      <c r="A93" s="113">
        <v>81</v>
      </c>
      <c r="B93" s="19" t="s">
        <v>113</v>
      </c>
      <c r="C93" s="20" t="s">
        <v>11</v>
      </c>
      <c r="D93" s="17">
        <v>1</v>
      </c>
      <c r="E93" s="100">
        <v>80409</v>
      </c>
      <c r="F93" s="18">
        <v>287983.19327731093</v>
      </c>
      <c r="G93" s="18">
        <v>298000</v>
      </c>
      <c r="H93" s="22">
        <v>194296.21848739497</v>
      </c>
      <c r="I93" s="22">
        <v>4962</v>
      </c>
      <c r="J93" s="77">
        <v>41771</v>
      </c>
      <c r="K93" s="77">
        <v>50294.117647058825</v>
      </c>
      <c r="M93" s="81">
        <f t="shared" si="15"/>
        <v>14872.122883245742</v>
      </c>
      <c r="N93" s="81">
        <f t="shared" si="16"/>
        <v>258760.88552011561</v>
      </c>
      <c r="O93" s="81">
        <f t="shared" si="14"/>
        <v>80409</v>
      </c>
      <c r="P93" s="81" t="str">
        <f t="shared" si="14"/>
        <v/>
      </c>
      <c r="Q93" s="81" t="str">
        <f t="shared" si="14"/>
        <v/>
      </c>
      <c r="R93" s="81">
        <f t="shared" si="13"/>
        <v>194296.21848739497</v>
      </c>
      <c r="S93" s="81" t="str">
        <f t="shared" si="13"/>
        <v/>
      </c>
      <c r="T93" s="81">
        <f t="shared" si="13"/>
        <v>41771</v>
      </c>
      <c r="U93" s="81">
        <f t="shared" si="13"/>
        <v>50294.117647058825</v>
      </c>
      <c r="V93" s="98">
        <f t="shared" si="17"/>
        <v>91692.584033613442</v>
      </c>
      <c r="W93" s="81">
        <f t="shared" si="18"/>
        <v>136816.50420168068</v>
      </c>
      <c r="X93" s="81">
        <f t="shared" si="19"/>
        <v>4962</v>
      </c>
      <c r="Y93" s="81">
        <f t="shared" si="20"/>
        <v>75494.352246654205</v>
      </c>
      <c r="Z93" s="81">
        <f t="shared" si="21"/>
        <v>121944.38131843494</v>
      </c>
      <c r="AA93" s="114">
        <f t="shared" si="22"/>
        <v>0.89129876567140753</v>
      </c>
      <c r="AC93" s="82">
        <f t="shared" si="23"/>
        <v>91693</v>
      </c>
      <c r="AD93" s="128">
        <f t="shared" si="24"/>
        <v>17422</v>
      </c>
      <c r="AE93" s="129">
        <f t="shared" si="25"/>
        <v>109115</v>
      </c>
    </row>
    <row r="94" spans="1:31" ht="50.1" customHeight="1" x14ac:dyDescent="0.25">
      <c r="A94" s="113">
        <v>82</v>
      </c>
      <c r="B94" s="19" t="s">
        <v>114</v>
      </c>
      <c r="C94" s="20" t="s">
        <v>34</v>
      </c>
      <c r="D94" s="17">
        <v>1</v>
      </c>
      <c r="E94" s="100">
        <v>24016</v>
      </c>
      <c r="F94" s="18">
        <v>18554.621848739498</v>
      </c>
      <c r="G94" s="18">
        <v>16134</v>
      </c>
      <c r="H94" s="22">
        <v>16311.858076563958</v>
      </c>
      <c r="I94" s="22">
        <v>8351</v>
      </c>
      <c r="J94" s="77">
        <v>15126</v>
      </c>
      <c r="K94" s="77">
        <v>50294.117647058825</v>
      </c>
      <c r="M94" s="81">
        <f t="shared" si="15"/>
        <v>7636.0057882409947</v>
      </c>
      <c r="N94" s="81">
        <f t="shared" si="16"/>
        <v>34874.736375291082</v>
      </c>
      <c r="O94" s="81">
        <f t="shared" si="14"/>
        <v>24016</v>
      </c>
      <c r="P94" s="81">
        <f t="shared" si="14"/>
        <v>18554.621848739498</v>
      </c>
      <c r="Q94" s="81">
        <f t="shared" si="14"/>
        <v>16134</v>
      </c>
      <c r="R94" s="81">
        <f t="shared" si="13"/>
        <v>16311.858076563958</v>
      </c>
      <c r="S94" s="81">
        <f t="shared" si="13"/>
        <v>8351</v>
      </c>
      <c r="T94" s="81">
        <f t="shared" si="13"/>
        <v>15126</v>
      </c>
      <c r="U94" s="81" t="str">
        <f t="shared" si="13"/>
        <v/>
      </c>
      <c r="V94" s="98">
        <f t="shared" si="17"/>
        <v>16415.579987550576</v>
      </c>
      <c r="W94" s="81">
        <f t="shared" si="18"/>
        <v>21255.371081766039</v>
      </c>
      <c r="X94" s="81">
        <f t="shared" si="19"/>
        <v>8351</v>
      </c>
      <c r="Y94" s="81">
        <f t="shared" si="20"/>
        <v>18512.028322582813</v>
      </c>
      <c r="Z94" s="81">
        <f t="shared" si="21"/>
        <v>13619.365293525045</v>
      </c>
      <c r="AA94" s="114">
        <f t="shared" si="22"/>
        <v>0.64074935418127998</v>
      </c>
      <c r="AC94" s="82">
        <f t="shared" si="23"/>
        <v>16416</v>
      </c>
      <c r="AD94" s="128">
        <f t="shared" si="24"/>
        <v>3119</v>
      </c>
      <c r="AE94" s="129">
        <f t="shared" si="25"/>
        <v>19535</v>
      </c>
    </row>
    <row r="95" spans="1:31" ht="50.1" customHeight="1" x14ac:dyDescent="0.25">
      <c r="A95" s="113">
        <v>83</v>
      </c>
      <c r="B95" s="19" t="s">
        <v>115</v>
      </c>
      <c r="C95" s="20" t="s">
        <v>11</v>
      </c>
      <c r="D95" s="17">
        <v>1</v>
      </c>
      <c r="E95" s="100">
        <v>18025</v>
      </c>
      <c r="F95" s="18">
        <v>14302.521008403362</v>
      </c>
      <c r="G95" s="18">
        <v>16134</v>
      </c>
      <c r="H95" s="22">
        <v>22337.06816059757</v>
      </c>
      <c r="I95" s="22">
        <v>599356</v>
      </c>
      <c r="J95" s="77">
        <v>17699</v>
      </c>
      <c r="K95" s="77">
        <v>45378.151260504201</v>
      </c>
      <c r="M95" s="81">
        <f t="shared" si="15"/>
        <v>-113611.88702578381</v>
      </c>
      <c r="N95" s="81">
        <f t="shared" si="16"/>
        <v>323106.6700056424</v>
      </c>
      <c r="O95" s="81">
        <f t="shared" si="14"/>
        <v>18025</v>
      </c>
      <c r="P95" s="81">
        <f t="shared" si="14"/>
        <v>14302.521008403362</v>
      </c>
      <c r="Q95" s="81">
        <f t="shared" si="14"/>
        <v>16134</v>
      </c>
      <c r="R95" s="81">
        <f t="shared" si="13"/>
        <v>22337.06816059757</v>
      </c>
      <c r="S95" s="81" t="str">
        <f t="shared" si="13"/>
        <v/>
      </c>
      <c r="T95" s="81">
        <f t="shared" si="13"/>
        <v>17699</v>
      </c>
      <c r="U95" s="81">
        <f t="shared" si="13"/>
        <v>45378.151260504201</v>
      </c>
      <c r="V95" s="98">
        <f t="shared" si="17"/>
        <v>22312.623404917522</v>
      </c>
      <c r="W95" s="81">
        <f t="shared" si="18"/>
        <v>104747.3914899293</v>
      </c>
      <c r="X95" s="81">
        <f t="shared" si="19"/>
        <v>14302.521008403362</v>
      </c>
      <c r="Y95" s="81">
        <f t="shared" si="20"/>
        <v>33228.077190538308</v>
      </c>
      <c r="Z95" s="81">
        <f t="shared" si="21"/>
        <v>218359.27851571311</v>
      </c>
      <c r="AA95" s="114">
        <f t="shared" si="22"/>
        <v>2.0846273631234697</v>
      </c>
      <c r="AC95" s="82">
        <f t="shared" si="23"/>
        <v>22313</v>
      </c>
      <c r="AD95" s="128">
        <f t="shared" si="24"/>
        <v>4239</v>
      </c>
      <c r="AE95" s="129">
        <f t="shared" si="25"/>
        <v>26552</v>
      </c>
    </row>
    <row r="96" spans="1:31" ht="50.1" customHeight="1" x14ac:dyDescent="0.25">
      <c r="A96" s="113">
        <v>84</v>
      </c>
      <c r="B96" s="19" t="s">
        <v>116</v>
      </c>
      <c r="C96" s="20" t="s">
        <v>11</v>
      </c>
      <c r="D96" s="17">
        <v>1</v>
      </c>
      <c r="E96" s="100">
        <v>14615</v>
      </c>
      <c r="F96" s="18">
        <v>41554.621848739494</v>
      </c>
      <c r="G96" s="18">
        <v>2521</v>
      </c>
      <c r="H96" s="22">
        <v>15378.151260504203</v>
      </c>
      <c r="I96" s="22">
        <v>24335</v>
      </c>
      <c r="J96" s="77">
        <v>2700</v>
      </c>
      <c r="K96" s="77">
        <v>54831.932773109249</v>
      </c>
      <c r="M96" s="81">
        <f t="shared" si="15"/>
        <v>2631.5786720923061</v>
      </c>
      <c r="N96" s="81">
        <f t="shared" si="16"/>
        <v>41921.480151437107</v>
      </c>
      <c r="O96" s="81">
        <f t="shared" si="14"/>
        <v>14615</v>
      </c>
      <c r="P96" s="81">
        <f t="shared" si="14"/>
        <v>41554.621848739494</v>
      </c>
      <c r="Q96" s="81" t="str">
        <f t="shared" si="14"/>
        <v/>
      </c>
      <c r="R96" s="81">
        <f t="shared" si="13"/>
        <v>15378.151260504203</v>
      </c>
      <c r="S96" s="81">
        <f t="shared" si="13"/>
        <v>24335</v>
      </c>
      <c r="T96" s="81">
        <f t="shared" si="13"/>
        <v>2700</v>
      </c>
      <c r="U96" s="81" t="str">
        <f t="shared" si="13"/>
        <v/>
      </c>
      <c r="V96" s="98">
        <f t="shared" si="17"/>
        <v>19716.55462184874</v>
      </c>
      <c r="W96" s="81">
        <f t="shared" si="18"/>
        <v>22276.529411764706</v>
      </c>
      <c r="X96" s="81">
        <f t="shared" si="19"/>
        <v>2521</v>
      </c>
      <c r="Y96" s="81">
        <f t="shared" si="20"/>
        <v>13572.075183968484</v>
      </c>
      <c r="Z96" s="81">
        <f t="shared" si="21"/>
        <v>19644.9507396724</v>
      </c>
      <c r="AA96" s="114">
        <f t="shared" si="22"/>
        <v>0.88186765436170167</v>
      </c>
      <c r="AC96" s="82">
        <f t="shared" si="23"/>
        <v>19717</v>
      </c>
      <c r="AD96" s="128">
        <f t="shared" si="24"/>
        <v>3746</v>
      </c>
      <c r="AE96" s="129">
        <f t="shared" si="25"/>
        <v>23463</v>
      </c>
    </row>
    <row r="97" spans="1:31" ht="50.1" customHeight="1" x14ac:dyDescent="0.25">
      <c r="A97" s="113">
        <v>85</v>
      </c>
      <c r="B97" s="19" t="s">
        <v>117</v>
      </c>
      <c r="C97" s="20" t="s">
        <v>11</v>
      </c>
      <c r="D97" s="17">
        <v>1</v>
      </c>
      <c r="E97" s="100">
        <v>13513</v>
      </c>
      <c r="F97" s="18">
        <v>21067.226890756301</v>
      </c>
      <c r="G97" s="18">
        <v>14118</v>
      </c>
      <c r="H97" s="22">
        <v>51964.28571428571</v>
      </c>
      <c r="I97" s="22">
        <v>58230</v>
      </c>
      <c r="J97" s="77">
        <v>4181</v>
      </c>
      <c r="K97" s="77">
        <v>41974.789915966387</v>
      </c>
      <c r="M97" s="81">
        <f t="shared" si="15"/>
        <v>8119.7945234437248</v>
      </c>
      <c r="N97" s="81">
        <f t="shared" si="16"/>
        <v>50465.434768272971</v>
      </c>
      <c r="O97" s="81">
        <f t="shared" si="14"/>
        <v>13513</v>
      </c>
      <c r="P97" s="81">
        <f t="shared" si="14"/>
        <v>21067.226890756301</v>
      </c>
      <c r="Q97" s="81">
        <f t="shared" si="14"/>
        <v>14118</v>
      </c>
      <c r="R97" s="81" t="str">
        <f t="shared" si="13"/>
        <v/>
      </c>
      <c r="S97" s="81" t="str">
        <f t="shared" si="13"/>
        <v/>
      </c>
      <c r="T97" s="81" t="str">
        <f t="shared" si="13"/>
        <v/>
      </c>
      <c r="U97" s="81">
        <f t="shared" si="13"/>
        <v>41974.789915966387</v>
      </c>
      <c r="V97" s="98">
        <f t="shared" si="17"/>
        <v>22668.254201680669</v>
      </c>
      <c r="W97" s="81">
        <f t="shared" si="18"/>
        <v>29292.614645858346</v>
      </c>
      <c r="X97" s="81">
        <f t="shared" si="19"/>
        <v>4181</v>
      </c>
      <c r="Y97" s="81">
        <f t="shared" si="20"/>
        <v>21515.448164167778</v>
      </c>
      <c r="Z97" s="81">
        <f t="shared" si="21"/>
        <v>21172.820122414621</v>
      </c>
      <c r="AA97" s="114">
        <f t="shared" si="22"/>
        <v>0.72280403707178886</v>
      </c>
      <c r="AC97" s="82">
        <f t="shared" si="23"/>
        <v>22668</v>
      </c>
      <c r="AD97" s="128">
        <f t="shared" si="24"/>
        <v>4307</v>
      </c>
      <c r="AE97" s="129">
        <f t="shared" si="25"/>
        <v>26975</v>
      </c>
    </row>
    <row r="98" spans="1:31" ht="50.1" customHeight="1" x14ac:dyDescent="0.25">
      <c r="A98" s="113">
        <v>86</v>
      </c>
      <c r="B98" s="19" t="s">
        <v>118</v>
      </c>
      <c r="C98" s="20" t="s">
        <v>11</v>
      </c>
      <c r="D98" s="17">
        <v>1</v>
      </c>
      <c r="E98" s="100">
        <v>5941</v>
      </c>
      <c r="F98" s="18">
        <v>24159.663865546216</v>
      </c>
      <c r="G98" s="18">
        <v>4202</v>
      </c>
      <c r="H98" s="22">
        <v>10500.46685340803</v>
      </c>
      <c r="I98" s="22">
        <v>11237</v>
      </c>
      <c r="J98" s="77">
        <v>2484</v>
      </c>
      <c r="K98" s="77">
        <v>41974.789915966387</v>
      </c>
      <c r="M98" s="81">
        <f t="shared" si="15"/>
        <v>224.50246535069527</v>
      </c>
      <c r="N98" s="81">
        <f t="shared" si="16"/>
        <v>28489.474858912341</v>
      </c>
      <c r="O98" s="81">
        <f t="shared" si="14"/>
        <v>5941</v>
      </c>
      <c r="P98" s="81">
        <f t="shared" si="14"/>
        <v>24159.663865546216</v>
      </c>
      <c r="Q98" s="81">
        <f t="shared" si="14"/>
        <v>4202</v>
      </c>
      <c r="R98" s="81">
        <f t="shared" si="13"/>
        <v>10500.46685340803</v>
      </c>
      <c r="S98" s="81">
        <f t="shared" si="13"/>
        <v>11237</v>
      </c>
      <c r="T98" s="81">
        <f t="shared" si="13"/>
        <v>2484</v>
      </c>
      <c r="U98" s="81" t="str">
        <f t="shared" si="13"/>
        <v/>
      </c>
      <c r="V98" s="98">
        <f t="shared" si="17"/>
        <v>9754.0217864923743</v>
      </c>
      <c r="W98" s="81">
        <f t="shared" si="18"/>
        <v>14356.988662131518</v>
      </c>
      <c r="X98" s="81">
        <f t="shared" si="19"/>
        <v>2484</v>
      </c>
      <c r="Y98" s="81">
        <f t="shared" si="20"/>
        <v>9582.669597213935</v>
      </c>
      <c r="Z98" s="81">
        <f t="shared" si="21"/>
        <v>14132.486196780823</v>
      </c>
      <c r="AA98" s="114">
        <f t="shared" si="22"/>
        <v>0.98436284442134792</v>
      </c>
      <c r="AC98" s="82">
        <f t="shared" si="23"/>
        <v>9754</v>
      </c>
      <c r="AD98" s="128">
        <f t="shared" si="24"/>
        <v>1853</v>
      </c>
      <c r="AE98" s="129">
        <f t="shared" si="25"/>
        <v>11607</v>
      </c>
    </row>
    <row r="99" spans="1:31" ht="50.1" customHeight="1" x14ac:dyDescent="0.25">
      <c r="A99" s="113">
        <v>87</v>
      </c>
      <c r="B99" s="19" t="s">
        <v>119</v>
      </c>
      <c r="C99" s="20" t="s">
        <v>11</v>
      </c>
      <c r="D99" s="17">
        <v>1</v>
      </c>
      <c r="E99" s="100">
        <v>27512</v>
      </c>
      <c r="F99" s="18">
        <v>27155.462184873948</v>
      </c>
      <c r="G99" s="18">
        <v>23361</v>
      </c>
      <c r="H99" s="22">
        <v>14444.444444444443</v>
      </c>
      <c r="I99" s="22">
        <v>7387</v>
      </c>
      <c r="J99" s="77">
        <v>17709</v>
      </c>
      <c r="K99" s="77">
        <v>55588.23529411765</v>
      </c>
      <c r="M99" s="81">
        <f t="shared" si="15"/>
        <v>9333.3060304326482</v>
      </c>
      <c r="N99" s="81">
        <f t="shared" si="16"/>
        <v>40140.163090549067</v>
      </c>
      <c r="O99" s="81">
        <f t="shared" si="14"/>
        <v>27512</v>
      </c>
      <c r="P99" s="81">
        <f t="shared" si="14"/>
        <v>27155.462184873948</v>
      </c>
      <c r="Q99" s="81">
        <f t="shared" si="14"/>
        <v>23361</v>
      </c>
      <c r="R99" s="81">
        <f t="shared" si="13"/>
        <v>14444.444444444443</v>
      </c>
      <c r="S99" s="81" t="str">
        <f t="shared" si="13"/>
        <v/>
      </c>
      <c r="T99" s="81">
        <f t="shared" si="13"/>
        <v>17709</v>
      </c>
      <c r="U99" s="81" t="str">
        <f t="shared" si="13"/>
        <v/>
      </c>
      <c r="V99" s="98">
        <f t="shared" si="17"/>
        <v>22036.381325863676</v>
      </c>
      <c r="W99" s="81">
        <f t="shared" si="18"/>
        <v>24736.734560490859</v>
      </c>
      <c r="X99" s="81">
        <f t="shared" si="19"/>
        <v>7387</v>
      </c>
      <c r="Y99" s="81">
        <f t="shared" si="20"/>
        <v>21053.129673331954</v>
      </c>
      <c r="Z99" s="81">
        <f t="shared" si="21"/>
        <v>15403.428530058211</v>
      </c>
      <c r="AA99" s="114">
        <f t="shared" si="22"/>
        <v>0.62269449883899941</v>
      </c>
      <c r="AC99" s="82">
        <f t="shared" si="23"/>
        <v>22036</v>
      </c>
      <c r="AD99" s="128">
        <f t="shared" si="24"/>
        <v>4187</v>
      </c>
      <c r="AE99" s="129">
        <f t="shared" si="25"/>
        <v>26223</v>
      </c>
    </row>
    <row r="100" spans="1:31" ht="50.1" customHeight="1" x14ac:dyDescent="0.25">
      <c r="A100" s="113">
        <v>88</v>
      </c>
      <c r="B100" s="19" t="s">
        <v>120</v>
      </c>
      <c r="C100" s="20" t="s">
        <v>11</v>
      </c>
      <c r="D100" s="17">
        <v>1</v>
      </c>
      <c r="E100" s="100">
        <v>55011</v>
      </c>
      <c r="F100" s="18">
        <v>10436.974789915965</v>
      </c>
      <c r="G100" s="18">
        <v>7227</v>
      </c>
      <c r="H100" s="22">
        <v>6050.4201680672259</v>
      </c>
      <c r="I100" s="22">
        <v>122326</v>
      </c>
      <c r="J100" s="77">
        <v>5420</v>
      </c>
      <c r="K100" s="77">
        <v>46512.60504201681</v>
      </c>
      <c r="M100" s="81">
        <f t="shared" si="15"/>
        <v>-7136.5211618595786</v>
      </c>
      <c r="N100" s="81">
        <f t="shared" si="16"/>
        <v>79417.664019002434</v>
      </c>
      <c r="O100" s="81">
        <f t="shared" si="14"/>
        <v>55011</v>
      </c>
      <c r="P100" s="81">
        <f t="shared" si="14"/>
        <v>10436.974789915965</v>
      </c>
      <c r="Q100" s="81">
        <f t="shared" si="14"/>
        <v>7227</v>
      </c>
      <c r="R100" s="81">
        <f t="shared" si="13"/>
        <v>6050.4201680672259</v>
      </c>
      <c r="S100" s="81" t="str">
        <f t="shared" si="13"/>
        <v/>
      </c>
      <c r="T100" s="81">
        <f t="shared" si="13"/>
        <v>5420</v>
      </c>
      <c r="U100" s="81">
        <f t="shared" si="13"/>
        <v>46512.60504201681</v>
      </c>
      <c r="V100" s="98">
        <f t="shared" si="17"/>
        <v>21776.333333333332</v>
      </c>
      <c r="W100" s="81">
        <f t="shared" si="18"/>
        <v>36140.571428571428</v>
      </c>
      <c r="X100" s="81">
        <f t="shared" si="19"/>
        <v>5420</v>
      </c>
      <c r="Y100" s="81">
        <f t="shared" si="20"/>
        <v>18613.86849266131</v>
      </c>
      <c r="Z100" s="81">
        <f t="shared" si="21"/>
        <v>43277.092590431006</v>
      </c>
      <c r="AA100" s="114">
        <f t="shared" si="22"/>
        <v>1.1974656426217352</v>
      </c>
      <c r="AC100" s="82">
        <f t="shared" si="23"/>
        <v>21776</v>
      </c>
      <c r="AD100" s="128">
        <f t="shared" si="24"/>
        <v>4137</v>
      </c>
      <c r="AE100" s="129">
        <f t="shared" si="25"/>
        <v>25913</v>
      </c>
    </row>
    <row r="101" spans="1:31" ht="50.1" customHeight="1" x14ac:dyDescent="0.25">
      <c r="A101" s="113">
        <v>89</v>
      </c>
      <c r="B101" s="19" t="s">
        <v>121</v>
      </c>
      <c r="C101" s="20" t="s">
        <v>11</v>
      </c>
      <c r="D101" s="17">
        <v>1</v>
      </c>
      <c r="E101" s="100">
        <v>35950</v>
      </c>
      <c r="F101" s="18">
        <v>67453.781512605041</v>
      </c>
      <c r="G101" s="18">
        <v>58655</v>
      </c>
      <c r="H101" s="22">
        <v>24799.253034547153</v>
      </c>
      <c r="I101" s="22">
        <v>1233962</v>
      </c>
      <c r="J101" s="77">
        <v>25500</v>
      </c>
      <c r="K101" s="77">
        <v>49915.966386554624</v>
      </c>
      <c r="M101" s="81">
        <f t="shared" si="15"/>
        <v>-236415.75624377324</v>
      </c>
      <c r="N101" s="81">
        <f t="shared" si="16"/>
        <v>663911.75651054655</v>
      </c>
      <c r="O101" s="81">
        <f t="shared" si="14"/>
        <v>35950</v>
      </c>
      <c r="P101" s="81">
        <f t="shared" si="14"/>
        <v>67453.781512605041</v>
      </c>
      <c r="Q101" s="81">
        <f t="shared" si="14"/>
        <v>58655</v>
      </c>
      <c r="R101" s="81">
        <f t="shared" si="13"/>
        <v>24799.253034547153</v>
      </c>
      <c r="S101" s="81" t="str">
        <f t="shared" si="13"/>
        <v/>
      </c>
      <c r="T101" s="81">
        <f t="shared" si="13"/>
        <v>25500</v>
      </c>
      <c r="U101" s="81">
        <f t="shared" si="13"/>
        <v>49915.966386554624</v>
      </c>
      <c r="V101" s="98">
        <f t="shared" si="17"/>
        <v>43712.333488951139</v>
      </c>
      <c r="W101" s="81">
        <f t="shared" si="18"/>
        <v>213748.00013338667</v>
      </c>
      <c r="X101" s="81">
        <f t="shared" si="19"/>
        <v>24799.253034547153</v>
      </c>
      <c r="Y101" s="81">
        <f t="shared" si="20"/>
        <v>66146.112692256196</v>
      </c>
      <c r="Z101" s="81">
        <f t="shared" si="21"/>
        <v>450163.75637715991</v>
      </c>
      <c r="AA101" s="114">
        <f t="shared" si="22"/>
        <v>2.1060489740079023</v>
      </c>
      <c r="AC101" s="82">
        <f t="shared" si="23"/>
        <v>43712</v>
      </c>
      <c r="AD101" s="128">
        <f t="shared" si="24"/>
        <v>8305</v>
      </c>
      <c r="AE101" s="129">
        <f t="shared" si="25"/>
        <v>52017</v>
      </c>
    </row>
    <row r="102" spans="1:31" ht="50.1" customHeight="1" x14ac:dyDescent="0.25">
      <c r="A102" s="113">
        <v>90</v>
      </c>
      <c r="B102" s="19" t="s">
        <v>122</v>
      </c>
      <c r="C102" s="20" t="s">
        <v>11</v>
      </c>
      <c r="D102" s="17">
        <v>1</v>
      </c>
      <c r="E102" s="100">
        <v>26842</v>
      </c>
      <c r="F102" s="18">
        <v>50058.823529411762</v>
      </c>
      <c r="G102" s="18">
        <v>63697</v>
      </c>
      <c r="H102" s="22">
        <v>35252.100840336134</v>
      </c>
      <c r="I102" s="22">
        <v>22346</v>
      </c>
      <c r="J102" s="77">
        <v>31884</v>
      </c>
      <c r="K102" s="77">
        <v>52184.873949579836</v>
      </c>
      <c r="M102" s="81">
        <f t="shared" si="15"/>
        <v>25137.612634449892</v>
      </c>
      <c r="N102" s="81">
        <f t="shared" si="16"/>
        <v>55509.472599643734</v>
      </c>
      <c r="O102" s="81">
        <f t="shared" si="14"/>
        <v>26842</v>
      </c>
      <c r="P102" s="81">
        <f t="shared" si="14"/>
        <v>50058.823529411762</v>
      </c>
      <c r="Q102" s="81" t="str">
        <f t="shared" si="14"/>
        <v/>
      </c>
      <c r="R102" s="81">
        <f t="shared" si="13"/>
        <v>35252.100840336134</v>
      </c>
      <c r="S102" s="81" t="str">
        <f t="shared" si="13"/>
        <v/>
      </c>
      <c r="T102" s="81">
        <f t="shared" si="13"/>
        <v>31884</v>
      </c>
      <c r="U102" s="81">
        <f t="shared" si="13"/>
        <v>52184.873949579836</v>
      </c>
      <c r="V102" s="98">
        <f t="shared" si="17"/>
        <v>39244.359663865544</v>
      </c>
      <c r="W102" s="81">
        <f t="shared" si="18"/>
        <v>40323.542617046813</v>
      </c>
      <c r="X102" s="81">
        <f t="shared" si="19"/>
        <v>22346</v>
      </c>
      <c r="Y102" s="81">
        <f t="shared" si="20"/>
        <v>37893.04733530165</v>
      </c>
      <c r="Z102" s="81">
        <f t="shared" si="21"/>
        <v>15185.929982596923</v>
      </c>
      <c r="AA102" s="114">
        <f t="shared" si="22"/>
        <v>0.37660207900922521</v>
      </c>
      <c r="AC102" s="82">
        <f t="shared" si="23"/>
        <v>39244</v>
      </c>
      <c r="AD102" s="128">
        <f t="shared" si="24"/>
        <v>7456</v>
      </c>
      <c r="AE102" s="129">
        <f t="shared" si="25"/>
        <v>46700</v>
      </c>
    </row>
    <row r="103" spans="1:31" ht="50.1" customHeight="1" x14ac:dyDescent="0.25">
      <c r="A103" s="113">
        <v>91</v>
      </c>
      <c r="B103" s="19" t="s">
        <v>123</v>
      </c>
      <c r="C103" s="20" t="s">
        <v>11</v>
      </c>
      <c r="D103" s="17">
        <v>1</v>
      </c>
      <c r="E103" s="100">
        <v>10376</v>
      </c>
      <c r="F103" s="18">
        <v>18168.067226890758</v>
      </c>
      <c r="G103" s="18">
        <v>15798</v>
      </c>
      <c r="H103" s="22">
        <v>32006.302521008405</v>
      </c>
      <c r="I103" s="22">
        <v>17184</v>
      </c>
      <c r="J103" s="77">
        <v>9191</v>
      </c>
      <c r="K103" s="77">
        <v>46134.45378151261</v>
      </c>
      <c r="M103" s="81">
        <f t="shared" si="15"/>
        <v>8009.2679912547756</v>
      </c>
      <c r="N103" s="81">
        <f t="shared" si="16"/>
        <v>34521.538731434302</v>
      </c>
      <c r="O103" s="81">
        <f t="shared" si="14"/>
        <v>10376</v>
      </c>
      <c r="P103" s="81">
        <f t="shared" si="14"/>
        <v>18168.067226890758</v>
      </c>
      <c r="Q103" s="81">
        <f t="shared" si="14"/>
        <v>15798</v>
      </c>
      <c r="R103" s="81">
        <f t="shared" si="13"/>
        <v>32006.302521008405</v>
      </c>
      <c r="S103" s="81">
        <f t="shared" si="13"/>
        <v>17184</v>
      </c>
      <c r="T103" s="81">
        <f t="shared" si="13"/>
        <v>9191</v>
      </c>
      <c r="U103" s="81" t="str">
        <f t="shared" si="13"/>
        <v/>
      </c>
      <c r="V103" s="98">
        <f t="shared" si="17"/>
        <v>17120.561624649861</v>
      </c>
      <c r="W103" s="81">
        <f t="shared" si="18"/>
        <v>21265.403361344539</v>
      </c>
      <c r="X103" s="81">
        <f t="shared" si="19"/>
        <v>9191</v>
      </c>
      <c r="Y103" s="81">
        <f t="shared" si="20"/>
        <v>18327.295765546001</v>
      </c>
      <c r="Z103" s="81">
        <f t="shared" si="21"/>
        <v>13256.135370089763</v>
      </c>
      <c r="AA103" s="114">
        <f t="shared" si="22"/>
        <v>0.62336627924896426</v>
      </c>
      <c r="AC103" s="82">
        <f t="shared" si="23"/>
        <v>17121</v>
      </c>
      <c r="AD103" s="128">
        <f t="shared" si="24"/>
        <v>3253</v>
      </c>
      <c r="AE103" s="129">
        <f t="shared" si="25"/>
        <v>20374</v>
      </c>
    </row>
    <row r="104" spans="1:31" ht="50.1" customHeight="1" x14ac:dyDescent="0.25">
      <c r="A104" s="113">
        <v>92</v>
      </c>
      <c r="B104" s="19" t="s">
        <v>124</v>
      </c>
      <c r="C104" s="20" t="s">
        <v>11</v>
      </c>
      <c r="D104" s="17">
        <v>1</v>
      </c>
      <c r="E104" s="100">
        <v>25165</v>
      </c>
      <c r="F104" s="18">
        <v>45806.722689075628</v>
      </c>
      <c r="G104" s="18">
        <v>45210</v>
      </c>
      <c r="H104" s="22">
        <v>32006.302521008405</v>
      </c>
      <c r="I104" s="22">
        <v>575047</v>
      </c>
      <c r="J104" s="77">
        <v>7185</v>
      </c>
      <c r="K104" s="77">
        <v>50294.117647058825</v>
      </c>
      <c r="M104" s="81">
        <f t="shared" si="15"/>
        <v>-93402.952214871722</v>
      </c>
      <c r="N104" s="81">
        <f t="shared" si="16"/>
        <v>316464.13588834112</v>
      </c>
      <c r="O104" s="81">
        <f t="shared" si="14"/>
        <v>25165</v>
      </c>
      <c r="P104" s="81">
        <f t="shared" si="14"/>
        <v>45806.722689075628</v>
      </c>
      <c r="Q104" s="81">
        <f t="shared" si="14"/>
        <v>45210</v>
      </c>
      <c r="R104" s="81">
        <f t="shared" si="13"/>
        <v>32006.302521008405</v>
      </c>
      <c r="S104" s="81" t="str">
        <f t="shared" si="13"/>
        <v/>
      </c>
      <c r="T104" s="81">
        <f t="shared" si="13"/>
        <v>7185</v>
      </c>
      <c r="U104" s="81">
        <f t="shared" si="13"/>
        <v>50294.117647058825</v>
      </c>
      <c r="V104" s="98">
        <f t="shared" si="17"/>
        <v>34277.857142857145</v>
      </c>
      <c r="W104" s="81">
        <f t="shared" si="18"/>
        <v>111530.59183673469</v>
      </c>
      <c r="X104" s="81">
        <f t="shared" si="19"/>
        <v>7185</v>
      </c>
      <c r="Y104" s="81">
        <f t="shared" si="20"/>
        <v>44519.375953690724</v>
      </c>
      <c r="Z104" s="81">
        <f t="shared" si="21"/>
        <v>204933.54405160641</v>
      </c>
      <c r="AA104" s="114">
        <f t="shared" si="22"/>
        <v>1.8374648666044979</v>
      </c>
      <c r="AC104" s="82">
        <f t="shared" si="23"/>
        <v>34278</v>
      </c>
      <c r="AD104" s="128">
        <f t="shared" si="24"/>
        <v>6513</v>
      </c>
      <c r="AE104" s="129">
        <f t="shared" si="25"/>
        <v>40791</v>
      </c>
    </row>
    <row r="105" spans="1:31" ht="50.1" customHeight="1" x14ac:dyDescent="0.25">
      <c r="A105" s="113">
        <v>93</v>
      </c>
      <c r="B105" s="19" t="s">
        <v>125</v>
      </c>
      <c r="C105" s="20" t="s">
        <v>92</v>
      </c>
      <c r="D105" s="17">
        <v>1</v>
      </c>
      <c r="E105" s="100">
        <v>531144</v>
      </c>
      <c r="F105" s="18">
        <v>618487.39495798317</v>
      </c>
      <c r="G105" s="18">
        <v>1040000</v>
      </c>
      <c r="H105" s="22">
        <v>1376544.117647059</v>
      </c>
      <c r="I105" s="22">
        <v>2055675</v>
      </c>
      <c r="J105" s="77">
        <v>525000</v>
      </c>
      <c r="K105" s="77">
        <v>262184.87394957984</v>
      </c>
      <c r="M105" s="81">
        <f t="shared" si="15"/>
        <v>290634.10720859282</v>
      </c>
      <c r="N105" s="81">
        <f t="shared" si="16"/>
        <v>1540518.8603784421</v>
      </c>
      <c r="O105" s="81">
        <f t="shared" si="14"/>
        <v>531144</v>
      </c>
      <c r="P105" s="81">
        <f t="shared" si="14"/>
        <v>618487.39495798317</v>
      </c>
      <c r="Q105" s="81">
        <f t="shared" si="14"/>
        <v>1040000</v>
      </c>
      <c r="R105" s="81">
        <f t="shared" si="13"/>
        <v>1376544.117647059</v>
      </c>
      <c r="S105" s="81" t="str">
        <f t="shared" si="13"/>
        <v/>
      </c>
      <c r="T105" s="81">
        <f t="shared" si="13"/>
        <v>525000</v>
      </c>
      <c r="U105" s="81" t="str">
        <f t="shared" si="13"/>
        <v/>
      </c>
      <c r="V105" s="98">
        <f t="shared" si="17"/>
        <v>818235.10252100846</v>
      </c>
      <c r="W105" s="81">
        <f t="shared" si="18"/>
        <v>915576.48379351746</v>
      </c>
      <c r="X105" s="81">
        <f t="shared" si="19"/>
        <v>262184.87394957984</v>
      </c>
      <c r="Y105" s="81">
        <f t="shared" si="20"/>
        <v>749669.27869351569</v>
      </c>
      <c r="Z105" s="81">
        <f t="shared" si="21"/>
        <v>624942.37658492464</v>
      </c>
      <c r="AA105" s="114">
        <f t="shared" si="22"/>
        <v>0.68256709040362684</v>
      </c>
      <c r="AC105" s="82">
        <f t="shared" si="23"/>
        <v>818235</v>
      </c>
      <c r="AD105" s="128">
        <f t="shared" si="24"/>
        <v>155465</v>
      </c>
      <c r="AE105" s="129">
        <f t="shared" si="25"/>
        <v>973700</v>
      </c>
    </row>
    <row r="106" spans="1:31" ht="50.1" customHeight="1" x14ac:dyDescent="0.25">
      <c r="A106" s="113">
        <v>94</v>
      </c>
      <c r="B106" s="19" t="s">
        <v>126</v>
      </c>
      <c r="C106" s="20" t="s">
        <v>92</v>
      </c>
      <c r="D106" s="17">
        <v>1</v>
      </c>
      <c r="E106" s="100">
        <v>509491</v>
      </c>
      <c r="F106" s="18">
        <v>734453.78151260503</v>
      </c>
      <c r="G106" s="18">
        <v>2000000</v>
      </c>
      <c r="H106" s="22">
        <v>1376544.117647059</v>
      </c>
      <c r="I106" s="22">
        <v>163589</v>
      </c>
      <c r="J106" s="77">
        <v>1071428</v>
      </c>
      <c r="K106" s="77">
        <v>294957.98319327732</v>
      </c>
      <c r="M106" s="81">
        <f t="shared" si="15"/>
        <v>226517.14982643269</v>
      </c>
      <c r="N106" s="81">
        <f t="shared" si="16"/>
        <v>1530758.2451315508</v>
      </c>
      <c r="O106" s="81">
        <f t="shared" si="14"/>
        <v>509491</v>
      </c>
      <c r="P106" s="81">
        <f t="shared" si="14"/>
        <v>734453.78151260503</v>
      </c>
      <c r="Q106" s="81" t="str">
        <f t="shared" si="14"/>
        <v/>
      </c>
      <c r="R106" s="81">
        <f t="shared" si="13"/>
        <v>1376544.117647059</v>
      </c>
      <c r="S106" s="81" t="str">
        <f t="shared" si="13"/>
        <v/>
      </c>
      <c r="T106" s="81">
        <f t="shared" si="13"/>
        <v>1071428</v>
      </c>
      <c r="U106" s="81">
        <f t="shared" si="13"/>
        <v>294957.98319327732</v>
      </c>
      <c r="V106" s="98">
        <f t="shared" si="17"/>
        <v>797374.97647058836</v>
      </c>
      <c r="W106" s="81">
        <f t="shared" si="18"/>
        <v>878637.6974789917</v>
      </c>
      <c r="X106" s="81">
        <f t="shared" si="19"/>
        <v>163589</v>
      </c>
      <c r="Y106" s="81">
        <f t="shared" si="20"/>
        <v>657744.02104677795</v>
      </c>
      <c r="Z106" s="81">
        <f t="shared" si="21"/>
        <v>652120.54765255901</v>
      </c>
      <c r="AA106" s="114">
        <f t="shared" si="22"/>
        <v>0.74219504754193777</v>
      </c>
      <c r="AC106" s="82">
        <f t="shared" si="23"/>
        <v>797375</v>
      </c>
      <c r="AD106" s="128">
        <f t="shared" si="24"/>
        <v>151501</v>
      </c>
      <c r="AE106" s="129">
        <f t="shared" si="25"/>
        <v>948876</v>
      </c>
    </row>
    <row r="107" spans="1:31" ht="50.1" customHeight="1" x14ac:dyDescent="0.25">
      <c r="A107" s="113">
        <v>95</v>
      </c>
      <c r="B107" s="19" t="s">
        <v>127</v>
      </c>
      <c r="C107" s="20" t="s">
        <v>11</v>
      </c>
      <c r="D107" s="17">
        <v>1</v>
      </c>
      <c r="E107" s="100">
        <v>794475</v>
      </c>
      <c r="F107" s="18">
        <v>556445.37815126055</v>
      </c>
      <c r="G107" s="18">
        <v>765800</v>
      </c>
      <c r="H107" s="22">
        <v>56691.176470588231</v>
      </c>
      <c r="I107" s="22"/>
      <c r="J107" s="77">
        <v>482550</v>
      </c>
      <c r="K107" s="77">
        <v>961344.53781512612</v>
      </c>
      <c r="M107" s="81">
        <f t="shared" si="15"/>
        <v>284542.98820422991</v>
      </c>
      <c r="N107" s="81">
        <f t="shared" si="16"/>
        <v>921225.70927476184</v>
      </c>
      <c r="O107" s="81">
        <f t="shared" si="14"/>
        <v>794475</v>
      </c>
      <c r="P107" s="81">
        <f t="shared" si="14"/>
        <v>556445.37815126055</v>
      </c>
      <c r="Q107" s="81">
        <f t="shared" si="14"/>
        <v>765800</v>
      </c>
      <c r="R107" s="81" t="str">
        <f t="shared" si="13"/>
        <v/>
      </c>
      <c r="S107" s="81" t="str">
        <f t="shared" si="13"/>
        <v/>
      </c>
      <c r="T107" s="81">
        <f t="shared" si="13"/>
        <v>482550</v>
      </c>
      <c r="U107" s="81" t="str">
        <f t="shared" si="13"/>
        <v/>
      </c>
      <c r="V107" s="98">
        <f t="shared" si="17"/>
        <v>649817.59453781508</v>
      </c>
      <c r="W107" s="81">
        <f t="shared" si="18"/>
        <v>602884.34873949585</v>
      </c>
      <c r="X107" s="81">
        <f t="shared" si="19"/>
        <v>56691.176470588231</v>
      </c>
      <c r="Y107" s="81">
        <f t="shared" si="20"/>
        <v>455259.65504196344</v>
      </c>
      <c r="Z107" s="81">
        <f t="shared" si="21"/>
        <v>318341.36053526594</v>
      </c>
      <c r="AA107" s="114">
        <f t="shared" si="22"/>
        <v>0.52803056042315688</v>
      </c>
      <c r="AC107" s="82">
        <f t="shared" si="23"/>
        <v>602884</v>
      </c>
      <c r="AD107" s="128">
        <f t="shared" si="24"/>
        <v>114548</v>
      </c>
      <c r="AE107" s="129">
        <f t="shared" si="25"/>
        <v>717432</v>
      </c>
    </row>
    <row r="108" spans="1:31" ht="50.1" customHeight="1" x14ac:dyDescent="0.25">
      <c r="A108" s="113">
        <v>96</v>
      </c>
      <c r="B108" s="19" t="s">
        <v>128</v>
      </c>
      <c r="C108" s="20" t="s">
        <v>11</v>
      </c>
      <c r="D108" s="17">
        <v>1</v>
      </c>
      <c r="E108" s="100">
        <v>534706</v>
      </c>
      <c r="F108" s="18">
        <v>571521.00840336143</v>
      </c>
      <c r="G108" s="18">
        <v>454790</v>
      </c>
      <c r="H108" s="22">
        <v>56691.176470588231</v>
      </c>
      <c r="I108" s="22">
        <v>163589</v>
      </c>
      <c r="J108" s="77">
        <v>372731</v>
      </c>
      <c r="K108" s="77">
        <v>968067.2268907564</v>
      </c>
      <c r="M108" s="81">
        <f t="shared" si="15"/>
        <v>147980.79941535968</v>
      </c>
      <c r="N108" s="81">
        <f t="shared" si="16"/>
        <v>744046.46108884201</v>
      </c>
      <c r="O108" s="81">
        <f t="shared" si="14"/>
        <v>534706</v>
      </c>
      <c r="P108" s="81">
        <f t="shared" si="14"/>
        <v>571521.00840336143</v>
      </c>
      <c r="Q108" s="81">
        <f t="shared" si="14"/>
        <v>454790</v>
      </c>
      <c r="R108" s="81" t="str">
        <f t="shared" si="13"/>
        <v/>
      </c>
      <c r="S108" s="81">
        <f t="shared" si="13"/>
        <v>163589</v>
      </c>
      <c r="T108" s="81">
        <f t="shared" si="13"/>
        <v>372731</v>
      </c>
      <c r="U108" s="81" t="str">
        <f t="shared" si="13"/>
        <v/>
      </c>
      <c r="V108" s="98">
        <f t="shared" si="17"/>
        <v>419467.40168067225</v>
      </c>
      <c r="W108" s="81">
        <f t="shared" si="18"/>
        <v>446013.63025210088</v>
      </c>
      <c r="X108" s="81">
        <f t="shared" si="19"/>
        <v>56691.176470588231</v>
      </c>
      <c r="Y108" s="81">
        <f t="shared" si="20"/>
        <v>334143.24076748622</v>
      </c>
      <c r="Z108" s="81">
        <f t="shared" si="21"/>
        <v>298032.8308367412</v>
      </c>
      <c r="AA108" s="114">
        <f t="shared" si="22"/>
        <v>0.66821462534291542</v>
      </c>
      <c r="AC108" s="82">
        <f t="shared" si="23"/>
        <v>419467</v>
      </c>
      <c r="AD108" s="128">
        <f t="shared" si="24"/>
        <v>79699</v>
      </c>
      <c r="AE108" s="129">
        <f t="shared" si="25"/>
        <v>499166</v>
      </c>
    </row>
    <row r="109" spans="1:31" ht="50.1" customHeight="1" x14ac:dyDescent="0.25">
      <c r="A109" s="113">
        <v>97</v>
      </c>
      <c r="B109" s="19" t="s">
        <v>129</v>
      </c>
      <c r="C109" s="20" t="s">
        <v>11</v>
      </c>
      <c r="D109" s="17">
        <v>1</v>
      </c>
      <c r="E109" s="100">
        <v>196950</v>
      </c>
      <c r="F109" s="18">
        <v>807705.88235294109</v>
      </c>
      <c r="G109" s="18"/>
      <c r="H109" s="22">
        <v>56691.176470588231</v>
      </c>
      <c r="I109" s="22">
        <v>163589</v>
      </c>
      <c r="J109" s="77">
        <v>526764</v>
      </c>
      <c r="K109" s="77">
        <v>806722.68907563027</v>
      </c>
      <c r="M109" s="81">
        <f t="shared" si="15"/>
        <v>92184.104712361877</v>
      </c>
      <c r="N109" s="81">
        <f t="shared" si="16"/>
        <v>760623.47792069148</v>
      </c>
      <c r="O109" s="81">
        <f t="shared" si="14"/>
        <v>196950</v>
      </c>
      <c r="P109" s="81" t="str">
        <f t="shared" si="14"/>
        <v/>
      </c>
      <c r="Q109" s="81" t="str">
        <f t="shared" si="14"/>
        <v/>
      </c>
      <c r="R109" s="81" t="str">
        <f t="shared" si="13"/>
        <v/>
      </c>
      <c r="S109" s="81">
        <f t="shared" si="13"/>
        <v>163589</v>
      </c>
      <c r="T109" s="81">
        <f t="shared" si="13"/>
        <v>526764</v>
      </c>
      <c r="U109" s="81" t="str">
        <f t="shared" si="13"/>
        <v/>
      </c>
      <c r="V109" s="98">
        <f t="shared" si="17"/>
        <v>295767.66666666669</v>
      </c>
      <c r="W109" s="81">
        <f t="shared" si="18"/>
        <v>426403.79131652665</v>
      </c>
      <c r="X109" s="81">
        <f t="shared" si="19"/>
        <v>56691.176470588231</v>
      </c>
      <c r="Y109" s="81">
        <f t="shared" si="20"/>
        <v>292552.08172422601</v>
      </c>
      <c r="Z109" s="81">
        <f t="shared" si="21"/>
        <v>334219.68660416477</v>
      </c>
      <c r="AA109" s="114">
        <f t="shared" si="22"/>
        <v>0.78381030706189925</v>
      </c>
      <c r="AC109" s="82">
        <f t="shared" si="23"/>
        <v>295768</v>
      </c>
      <c r="AD109" s="128">
        <f t="shared" si="24"/>
        <v>56196</v>
      </c>
      <c r="AE109" s="129">
        <f t="shared" si="25"/>
        <v>351964</v>
      </c>
    </row>
    <row r="110" spans="1:31" ht="50.1" customHeight="1" x14ac:dyDescent="0.25">
      <c r="A110" s="113">
        <v>98</v>
      </c>
      <c r="B110" s="19" t="s">
        <v>130</v>
      </c>
      <c r="C110" s="20" t="s">
        <v>11</v>
      </c>
      <c r="D110" s="17">
        <v>1</v>
      </c>
      <c r="E110" s="100">
        <v>84739</v>
      </c>
      <c r="F110" s="18">
        <v>152495.79831932773</v>
      </c>
      <c r="G110" s="18"/>
      <c r="H110" s="22">
        <v>56691.176470588231</v>
      </c>
      <c r="I110" s="22">
        <v>8987075</v>
      </c>
      <c r="J110" s="77"/>
      <c r="K110" s="77">
        <v>806722.68907563027</v>
      </c>
      <c r="M110" s="81">
        <f t="shared" si="15"/>
        <v>-1890764.8239632656</v>
      </c>
      <c r="N110" s="81">
        <f t="shared" si="16"/>
        <v>5925854.2895094836</v>
      </c>
      <c r="O110" s="81">
        <f t="shared" si="14"/>
        <v>84739</v>
      </c>
      <c r="P110" s="81">
        <f t="shared" si="14"/>
        <v>152495.79831932773</v>
      </c>
      <c r="Q110" s="81">
        <f t="shared" si="14"/>
        <v>0</v>
      </c>
      <c r="R110" s="81">
        <f t="shared" si="13"/>
        <v>56691.176470588231</v>
      </c>
      <c r="S110" s="81" t="str">
        <f t="shared" si="13"/>
        <v/>
      </c>
      <c r="T110" s="81">
        <f t="shared" si="13"/>
        <v>0</v>
      </c>
      <c r="U110" s="81">
        <f t="shared" si="13"/>
        <v>806722.68907563027</v>
      </c>
      <c r="V110" s="98">
        <f t="shared" si="17"/>
        <v>183441.44397759103</v>
      </c>
      <c r="W110" s="81">
        <f t="shared" si="18"/>
        <v>2017544.7327731091</v>
      </c>
      <c r="X110" s="81">
        <f t="shared" si="19"/>
        <v>56691.176470588231</v>
      </c>
      <c r="Y110" s="81">
        <f t="shared" si="20"/>
        <v>350784.0710016822</v>
      </c>
      <c r="Z110" s="81">
        <f t="shared" si="21"/>
        <v>3908309.5567363747</v>
      </c>
      <c r="AA110" s="114">
        <f t="shared" si="22"/>
        <v>1.9371612897843484</v>
      </c>
      <c r="AC110" s="82">
        <f t="shared" si="23"/>
        <v>183441</v>
      </c>
      <c r="AD110" s="128">
        <f t="shared" si="24"/>
        <v>34854</v>
      </c>
      <c r="AE110" s="129">
        <f t="shared" si="25"/>
        <v>218295</v>
      </c>
    </row>
    <row r="111" spans="1:31" ht="50.1" customHeight="1" x14ac:dyDescent="0.25">
      <c r="A111" s="113">
        <v>99</v>
      </c>
      <c r="B111" s="19" t="s">
        <v>131</v>
      </c>
      <c r="C111" s="20" t="s">
        <v>26</v>
      </c>
      <c r="D111" s="17">
        <v>1</v>
      </c>
      <c r="E111" s="100">
        <v>74786</v>
      </c>
      <c r="F111" s="18">
        <v>48126.05042016806</v>
      </c>
      <c r="G111" s="18"/>
      <c r="H111" s="22">
        <v>48907.563025210082</v>
      </c>
      <c r="I111" s="22">
        <v>789</v>
      </c>
      <c r="J111" s="77">
        <v>45378</v>
      </c>
      <c r="K111" s="77">
        <v>110000</v>
      </c>
      <c r="M111" s="81">
        <f t="shared" si="15"/>
        <v>18521.401525564652</v>
      </c>
      <c r="N111" s="81">
        <f t="shared" si="16"/>
        <v>90807.469622894729</v>
      </c>
      <c r="O111" s="81">
        <f t="shared" si="14"/>
        <v>74786</v>
      </c>
      <c r="P111" s="81">
        <f t="shared" si="14"/>
        <v>48126.05042016806</v>
      </c>
      <c r="Q111" s="81" t="str">
        <f t="shared" si="14"/>
        <v/>
      </c>
      <c r="R111" s="81">
        <f t="shared" si="13"/>
        <v>48907.563025210082</v>
      </c>
      <c r="S111" s="81" t="str">
        <f t="shared" si="13"/>
        <v/>
      </c>
      <c r="T111" s="81">
        <f t="shared" si="13"/>
        <v>45378</v>
      </c>
      <c r="U111" s="81" t="str">
        <f t="shared" si="13"/>
        <v/>
      </c>
      <c r="V111" s="98">
        <f t="shared" si="17"/>
        <v>54299.403361344535</v>
      </c>
      <c r="W111" s="81">
        <f t="shared" si="18"/>
        <v>54664.43557422969</v>
      </c>
      <c r="X111" s="81">
        <f t="shared" si="19"/>
        <v>789</v>
      </c>
      <c r="Y111" s="81">
        <f t="shared" si="20"/>
        <v>29749.65485436187</v>
      </c>
      <c r="Z111" s="81">
        <f t="shared" si="21"/>
        <v>36143.034048665038</v>
      </c>
      <c r="AA111" s="114">
        <f t="shared" si="22"/>
        <v>0.66118004638657335</v>
      </c>
      <c r="AC111" s="82">
        <f t="shared" si="23"/>
        <v>54299</v>
      </c>
      <c r="AD111" s="128">
        <f t="shared" si="24"/>
        <v>10317</v>
      </c>
      <c r="AE111" s="129">
        <f t="shared" si="25"/>
        <v>64616</v>
      </c>
    </row>
    <row r="112" spans="1:31" ht="50.1" customHeight="1" x14ac:dyDescent="0.25">
      <c r="A112" s="113">
        <v>100</v>
      </c>
      <c r="B112" s="19" t="s">
        <v>132</v>
      </c>
      <c r="C112" s="20" t="s">
        <v>11</v>
      </c>
      <c r="D112" s="17">
        <v>1</v>
      </c>
      <c r="E112" s="100">
        <v>51976</v>
      </c>
      <c r="F112" s="18">
        <v>14389.495798319329</v>
      </c>
      <c r="G112" s="18">
        <v>50252</v>
      </c>
      <c r="H112" s="22">
        <v>35157.563025210082</v>
      </c>
      <c r="I112" s="22">
        <v>136269</v>
      </c>
      <c r="J112" s="77">
        <v>5912</v>
      </c>
      <c r="K112" s="77">
        <v>44243.697478991598</v>
      </c>
      <c r="M112" s="81">
        <f t="shared" si="15"/>
        <v>5708.0915287909083</v>
      </c>
      <c r="N112" s="81">
        <f t="shared" si="16"/>
        <v>90920.410271929373</v>
      </c>
      <c r="O112" s="81">
        <f t="shared" si="14"/>
        <v>51976</v>
      </c>
      <c r="P112" s="81">
        <f t="shared" si="14"/>
        <v>14389.495798319329</v>
      </c>
      <c r="Q112" s="81">
        <f t="shared" si="14"/>
        <v>50252</v>
      </c>
      <c r="R112" s="81">
        <f t="shared" si="13"/>
        <v>35157.563025210082</v>
      </c>
      <c r="S112" s="81" t="str">
        <f t="shared" si="13"/>
        <v/>
      </c>
      <c r="T112" s="81">
        <f t="shared" si="13"/>
        <v>5912</v>
      </c>
      <c r="U112" s="81">
        <f t="shared" si="13"/>
        <v>44243.697478991598</v>
      </c>
      <c r="V112" s="98">
        <f t="shared" si="17"/>
        <v>33655.126050420164</v>
      </c>
      <c r="W112" s="81">
        <f t="shared" si="18"/>
        <v>48314.250900360137</v>
      </c>
      <c r="X112" s="81">
        <f t="shared" si="19"/>
        <v>5912</v>
      </c>
      <c r="Y112" s="81">
        <f t="shared" si="20"/>
        <v>33474.552439880994</v>
      </c>
      <c r="Z112" s="81">
        <f t="shared" si="21"/>
        <v>42606.159371569229</v>
      </c>
      <c r="AA112" s="114">
        <f t="shared" si="22"/>
        <v>0.88185490983679182</v>
      </c>
      <c r="AC112" s="82">
        <f t="shared" si="23"/>
        <v>33655</v>
      </c>
      <c r="AD112" s="128">
        <f t="shared" si="24"/>
        <v>6394</v>
      </c>
      <c r="AE112" s="129">
        <f t="shared" si="25"/>
        <v>40049</v>
      </c>
    </row>
    <row r="113" spans="1:31" ht="50.1" customHeight="1" x14ac:dyDescent="0.25">
      <c r="A113" s="113">
        <v>101</v>
      </c>
      <c r="B113" s="19" t="s">
        <v>133</v>
      </c>
      <c r="C113" s="20" t="s">
        <v>26</v>
      </c>
      <c r="D113" s="17">
        <v>1</v>
      </c>
      <c r="E113" s="100">
        <v>197037</v>
      </c>
      <c r="F113" s="18">
        <v>224008.40336134454</v>
      </c>
      <c r="G113" s="18"/>
      <c r="H113" s="22">
        <v>67531.512605042008</v>
      </c>
      <c r="I113" s="22">
        <v>10586</v>
      </c>
      <c r="J113" s="77">
        <v>136008</v>
      </c>
      <c r="K113" s="77">
        <v>119243.6974789916</v>
      </c>
      <c r="M113" s="81">
        <f t="shared" si="15"/>
        <v>46317.576165561506</v>
      </c>
      <c r="N113" s="81">
        <f t="shared" si="16"/>
        <v>205153.96164956453</v>
      </c>
      <c r="O113" s="81">
        <f t="shared" si="14"/>
        <v>197037</v>
      </c>
      <c r="P113" s="81" t="str">
        <f t="shared" si="14"/>
        <v/>
      </c>
      <c r="Q113" s="81" t="str">
        <f t="shared" si="14"/>
        <v/>
      </c>
      <c r="R113" s="81">
        <f t="shared" si="13"/>
        <v>67531.512605042008</v>
      </c>
      <c r="S113" s="81" t="str">
        <f t="shared" si="13"/>
        <v/>
      </c>
      <c r="T113" s="81">
        <f t="shared" si="13"/>
        <v>136008</v>
      </c>
      <c r="U113" s="81">
        <f t="shared" si="13"/>
        <v>119243.6974789916</v>
      </c>
      <c r="V113" s="98">
        <f t="shared" si="17"/>
        <v>129955.0525210084</v>
      </c>
      <c r="W113" s="81">
        <f t="shared" si="18"/>
        <v>125735.76890756302</v>
      </c>
      <c r="X113" s="81">
        <f t="shared" si="19"/>
        <v>10586</v>
      </c>
      <c r="Y113" s="81">
        <f t="shared" si="20"/>
        <v>89435.181377429835</v>
      </c>
      <c r="Z113" s="81">
        <f t="shared" si="21"/>
        <v>79418.192742001513</v>
      </c>
      <c r="AA113" s="114">
        <f t="shared" si="22"/>
        <v>0.63162768583685414</v>
      </c>
      <c r="AC113" s="82">
        <f t="shared" si="23"/>
        <v>125736</v>
      </c>
      <c r="AD113" s="128">
        <f t="shared" si="24"/>
        <v>23890</v>
      </c>
      <c r="AE113" s="129">
        <f t="shared" si="25"/>
        <v>149626</v>
      </c>
    </row>
    <row r="114" spans="1:31" ht="50.1" customHeight="1" x14ac:dyDescent="0.25">
      <c r="A114" s="113">
        <v>102</v>
      </c>
      <c r="B114" s="19" t="s">
        <v>134</v>
      </c>
      <c r="C114" s="20" t="s">
        <v>11</v>
      </c>
      <c r="D114" s="17">
        <v>1</v>
      </c>
      <c r="E114" s="100">
        <v>23073</v>
      </c>
      <c r="F114" s="18">
        <v>32084.033613445379</v>
      </c>
      <c r="G114" s="18">
        <v>27899</v>
      </c>
      <c r="H114" s="22">
        <v>50796.218487394959</v>
      </c>
      <c r="I114" s="22">
        <v>850593</v>
      </c>
      <c r="J114" s="77">
        <v>13734</v>
      </c>
      <c r="K114" s="77">
        <v>43109.243697478996</v>
      </c>
      <c r="M114" s="81">
        <f t="shared" si="15"/>
        <v>-160969.76855045449</v>
      </c>
      <c r="N114" s="81">
        <f t="shared" si="16"/>
        <v>458480.76734997425</v>
      </c>
      <c r="O114" s="81">
        <f t="shared" si="14"/>
        <v>23073</v>
      </c>
      <c r="P114" s="81">
        <f t="shared" si="14"/>
        <v>32084.033613445379</v>
      </c>
      <c r="Q114" s="81">
        <f t="shared" si="14"/>
        <v>27899</v>
      </c>
      <c r="R114" s="81">
        <f t="shared" si="13"/>
        <v>50796.218487394959</v>
      </c>
      <c r="S114" s="81" t="str">
        <f t="shared" si="13"/>
        <v/>
      </c>
      <c r="T114" s="81">
        <f t="shared" si="13"/>
        <v>13734</v>
      </c>
      <c r="U114" s="81">
        <f t="shared" si="13"/>
        <v>43109.243697478996</v>
      </c>
      <c r="V114" s="98">
        <f t="shared" si="17"/>
        <v>31782.582633053218</v>
      </c>
      <c r="W114" s="81">
        <f t="shared" si="18"/>
        <v>148755.49939975989</v>
      </c>
      <c r="X114" s="81">
        <f t="shared" si="19"/>
        <v>13734</v>
      </c>
      <c r="Y114" s="81">
        <f t="shared" si="20"/>
        <v>47282.488812195232</v>
      </c>
      <c r="Z114" s="81">
        <f t="shared" si="21"/>
        <v>309725.26795021439</v>
      </c>
      <c r="AA114" s="114">
        <f t="shared" si="22"/>
        <v>2.0821096981286753</v>
      </c>
      <c r="AC114" s="82">
        <f t="shared" si="23"/>
        <v>31783</v>
      </c>
      <c r="AD114" s="128">
        <f t="shared" si="24"/>
        <v>6039</v>
      </c>
      <c r="AE114" s="129">
        <f t="shared" si="25"/>
        <v>37822</v>
      </c>
    </row>
    <row r="115" spans="1:31" ht="50.1" customHeight="1" x14ac:dyDescent="0.25">
      <c r="A115" s="113">
        <v>103</v>
      </c>
      <c r="B115" s="19" t="s">
        <v>135</v>
      </c>
      <c r="C115" s="20" t="s">
        <v>92</v>
      </c>
      <c r="D115" s="17">
        <v>1</v>
      </c>
      <c r="E115" s="100">
        <v>141613</v>
      </c>
      <c r="F115" s="18">
        <v>215697.47899159661</v>
      </c>
      <c r="G115" s="18">
        <v>460000</v>
      </c>
      <c r="H115" s="22">
        <v>213728.99159663866</v>
      </c>
      <c r="I115" s="22">
        <v>3158</v>
      </c>
      <c r="J115" s="77">
        <v>236849</v>
      </c>
      <c r="K115" s="77">
        <v>55966.386554621851</v>
      </c>
      <c r="M115" s="81">
        <f t="shared" si="15"/>
        <v>41511.778180869122</v>
      </c>
      <c r="N115" s="81">
        <f t="shared" si="16"/>
        <v>337634.75243137573</v>
      </c>
      <c r="O115" s="81">
        <f t="shared" si="14"/>
        <v>141613</v>
      </c>
      <c r="P115" s="81">
        <f t="shared" si="14"/>
        <v>215697.47899159661</v>
      </c>
      <c r="Q115" s="81" t="str">
        <f t="shared" si="14"/>
        <v/>
      </c>
      <c r="R115" s="81">
        <f t="shared" si="13"/>
        <v>213728.99159663866</v>
      </c>
      <c r="S115" s="81" t="str">
        <f t="shared" si="13"/>
        <v/>
      </c>
      <c r="T115" s="81">
        <f t="shared" si="13"/>
        <v>236849</v>
      </c>
      <c r="U115" s="81">
        <f t="shared" si="13"/>
        <v>55966.386554621851</v>
      </c>
      <c r="V115" s="98">
        <f t="shared" si="17"/>
        <v>172770.97142857144</v>
      </c>
      <c r="W115" s="81">
        <f t="shared" si="18"/>
        <v>189573.26530612243</v>
      </c>
      <c r="X115" s="81">
        <f t="shared" si="19"/>
        <v>3158</v>
      </c>
      <c r="Y115" s="81">
        <f t="shared" si="20"/>
        <v>103323.04612806492</v>
      </c>
      <c r="Z115" s="81">
        <f t="shared" si="21"/>
        <v>148061.4871252533</v>
      </c>
      <c r="AA115" s="114">
        <f t="shared" si="22"/>
        <v>0.78102514553496771</v>
      </c>
      <c r="AC115" s="82">
        <f t="shared" si="23"/>
        <v>172771</v>
      </c>
      <c r="AD115" s="128">
        <f t="shared" si="24"/>
        <v>32826</v>
      </c>
      <c r="AE115" s="129">
        <f t="shared" si="25"/>
        <v>205597</v>
      </c>
    </row>
    <row r="116" spans="1:31" ht="50.1" customHeight="1" x14ac:dyDescent="0.25">
      <c r="A116" s="113">
        <v>104</v>
      </c>
      <c r="B116" s="19" t="s">
        <v>136</v>
      </c>
      <c r="C116" s="20" t="s">
        <v>11</v>
      </c>
      <c r="D116" s="17">
        <v>1</v>
      </c>
      <c r="E116" s="100">
        <v>56619</v>
      </c>
      <c r="F116" s="18">
        <v>51991.596638655457</v>
      </c>
      <c r="G116" s="18">
        <v>45210</v>
      </c>
      <c r="H116" s="22">
        <v>10709.617180205414</v>
      </c>
      <c r="I116" s="22">
        <v>2011280</v>
      </c>
      <c r="J116" s="77">
        <v>57849</v>
      </c>
      <c r="K116" s="77">
        <v>56722.689075630253</v>
      </c>
      <c r="M116" s="81">
        <f t="shared" si="15"/>
        <v>-415598.16604493454</v>
      </c>
      <c r="N116" s="81">
        <f t="shared" si="16"/>
        <v>1069992.9954433604</v>
      </c>
      <c r="O116" s="81">
        <f t="shared" si="14"/>
        <v>56619</v>
      </c>
      <c r="P116" s="81">
        <f t="shared" si="14"/>
        <v>51991.596638655457</v>
      </c>
      <c r="Q116" s="81">
        <f t="shared" si="14"/>
        <v>45210</v>
      </c>
      <c r="R116" s="81">
        <f t="shared" si="13"/>
        <v>10709.617180205414</v>
      </c>
      <c r="S116" s="81" t="str">
        <f t="shared" si="13"/>
        <v/>
      </c>
      <c r="T116" s="81">
        <f t="shared" si="13"/>
        <v>57849</v>
      </c>
      <c r="U116" s="81">
        <f t="shared" si="13"/>
        <v>56722.689075630253</v>
      </c>
      <c r="V116" s="98">
        <f t="shared" si="17"/>
        <v>46516.983815748528</v>
      </c>
      <c r="W116" s="81">
        <f t="shared" si="18"/>
        <v>327197.414699213</v>
      </c>
      <c r="X116" s="81">
        <f t="shared" si="19"/>
        <v>10709.617180205414</v>
      </c>
      <c r="Y116" s="81">
        <f t="shared" si="20"/>
        <v>71342.282654225986</v>
      </c>
      <c r="Z116" s="81">
        <f t="shared" si="21"/>
        <v>742795.58074414753</v>
      </c>
      <c r="AA116" s="114">
        <f t="shared" si="22"/>
        <v>2.27017558016767</v>
      </c>
      <c r="AC116" s="82">
        <f t="shared" si="23"/>
        <v>46517</v>
      </c>
      <c r="AD116" s="128">
        <f t="shared" si="24"/>
        <v>8838</v>
      </c>
      <c r="AE116" s="129">
        <f t="shared" si="25"/>
        <v>55355</v>
      </c>
    </row>
    <row r="117" spans="1:31" ht="50.1" customHeight="1" x14ac:dyDescent="0.25">
      <c r="A117" s="113">
        <v>105</v>
      </c>
      <c r="B117" s="19" t="s">
        <v>137</v>
      </c>
      <c r="C117" s="20" t="s">
        <v>11</v>
      </c>
      <c r="D117" s="17">
        <v>1</v>
      </c>
      <c r="E117" s="100">
        <v>27548</v>
      </c>
      <c r="F117" s="18">
        <v>22999.999999999996</v>
      </c>
      <c r="G117" s="18">
        <v>20000</v>
      </c>
      <c r="H117" s="22">
        <v>12577.030812324929</v>
      </c>
      <c r="I117" s="22">
        <v>2011280</v>
      </c>
      <c r="J117" s="77">
        <v>15000</v>
      </c>
      <c r="K117" s="77">
        <v>48025.210084033613</v>
      </c>
      <c r="M117" s="81">
        <f t="shared" si="15"/>
        <v>-442872.17537606962</v>
      </c>
      <c r="N117" s="81">
        <f t="shared" si="16"/>
        <v>1059280.8156321719</v>
      </c>
      <c r="O117" s="81">
        <f t="shared" si="14"/>
        <v>27548</v>
      </c>
      <c r="P117" s="81">
        <f t="shared" si="14"/>
        <v>22999.999999999996</v>
      </c>
      <c r="Q117" s="81">
        <f t="shared" si="14"/>
        <v>20000</v>
      </c>
      <c r="R117" s="81">
        <f t="shared" si="13"/>
        <v>12577.030812324929</v>
      </c>
      <c r="S117" s="81" t="str">
        <f t="shared" si="13"/>
        <v/>
      </c>
      <c r="T117" s="81">
        <f t="shared" si="13"/>
        <v>15000</v>
      </c>
      <c r="U117" s="81">
        <f t="shared" si="13"/>
        <v>48025.210084033613</v>
      </c>
      <c r="V117" s="98">
        <f t="shared" si="17"/>
        <v>24358.373482726423</v>
      </c>
      <c r="W117" s="81">
        <f t="shared" si="18"/>
        <v>308204.32012805121</v>
      </c>
      <c r="X117" s="81">
        <f t="shared" si="19"/>
        <v>12577.030812324929</v>
      </c>
      <c r="Y117" s="81">
        <f t="shared" si="20"/>
        <v>42009.866338586697</v>
      </c>
      <c r="Z117" s="81">
        <f t="shared" si="21"/>
        <v>751076.49550412083</v>
      </c>
      <c r="AA117" s="114">
        <f t="shared" si="22"/>
        <v>2.4369434380156232</v>
      </c>
      <c r="AC117" s="82">
        <f t="shared" si="23"/>
        <v>24358</v>
      </c>
      <c r="AD117" s="128">
        <f t="shared" si="24"/>
        <v>4628</v>
      </c>
      <c r="AE117" s="129">
        <f t="shared" si="25"/>
        <v>28986</v>
      </c>
    </row>
    <row r="118" spans="1:31" ht="50.1" customHeight="1" x14ac:dyDescent="0.25">
      <c r="A118" s="113">
        <v>106</v>
      </c>
      <c r="B118" s="19" t="s">
        <v>138</v>
      </c>
      <c r="C118" s="20" t="s">
        <v>11</v>
      </c>
      <c r="D118" s="17">
        <v>1</v>
      </c>
      <c r="E118" s="100">
        <v>72845</v>
      </c>
      <c r="F118" s="18">
        <v>21848.067226890755</v>
      </c>
      <c r="G118" s="18">
        <v>103361</v>
      </c>
      <c r="H118" s="22">
        <v>42510.504201680669</v>
      </c>
      <c r="I118" s="22"/>
      <c r="J118" s="77">
        <v>11091</v>
      </c>
      <c r="K118" s="77">
        <v>56344.537815126052</v>
      </c>
      <c r="M118" s="81">
        <f t="shared" si="15"/>
        <v>17388.069997293955</v>
      </c>
      <c r="N118" s="81">
        <f t="shared" si="16"/>
        <v>85278.633083938534</v>
      </c>
      <c r="O118" s="81">
        <f t="shared" si="14"/>
        <v>72845</v>
      </c>
      <c r="P118" s="81">
        <f t="shared" si="14"/>
        <v>21848.067226890755</v>
      </c>
      <c r="Q118" s="81" t="str">
        <f t="shared" si="14"/>
        <v/>
      </c>
      <c r="R118" s="81">
        <f t="shared" si="13"/>
        <v>42510.504201680669</v>
      </c>
      <c r="S118" s="81" t="str">
        <f t="shared" si="13"/>
        <v/>
      </c>
      <c r="T118" s="81" t="str">
        <f t="shared" si="13"/>
        <v/>
      </c>
      <c r="U118" s="81">
        <f t="shared" si="13"/>
        <v>56344.537815126052</v>
      </c>
      <c r="V118" s="98">
        <f t="shared" si="17"/>
        <v>48387.027310924372</v>
      </c>
      <c r="W118" s="81">
        <f t="shared" si="18"/>
        <v>51333.351540616248</v>
      </c>
      <c r="X118" s="81">
        <f t="shared" si="19"/>
        <v>11091</v>
      </c>
      <c r="Y118" s="81">
        <f t="shared" si="20"/>
        <v>40434.124370879385</v>
      </c>
      <c r="Z118" s="81">
        <f t="shared" si="21"/>
        <v>33945.281543322293</v>
      </c>
      <c r="AA118" s="114">
        <f t="shared" si="22"/>
        <v>0.66127148383179168</v>
      </c>
      <c r="AC118" s="82">
        <f t="shared" si="23"/>
        <v>48387</v>
      </c>
      <c r="AD118" s="128">
        <f t="shared" si="24"/>
        <v>9194</v>
      </c>
      <c r="AE118" s="129">
        <f t="shared" si="25"/>
        <v>57581</v>
      </c>
    </row>
    <row r="119" spans="1:31" ht="50.1" customHeight="1" x14ac:dyDescent="0.25">
      <c r="A119" s="113">
        <v>107</v>
      </c>
      <c r="B119" s="19" t="s">
        <v>139</v>
      </c>
      <c r="C119" s="20" t="s">
        <v>11</v>
      </c>
      <c r="D119" s="17">
        <v>1</v>
      </c>
      <c r="E119" s="100">
        <v>37946</v>
      </c>
      <c r="F119" s="18">
        <v>22999.999999999996</v>
      </c>
      <c r="G119" s="18">
        <v>33445</v>
      </c>
      <c r="H119" s="22">
        <v>3809.5238095238092</v>
      </c>
      <c r="I119" s="22">
        <v>726656</v>
      </c>
      <c r="J119" s="77">
        <v>25083</v>
      </c>
      <c r="K119" s="77">
        <v>48781.512605042022</v>
      </c>
      <c r="M119" s="81">
        <f t="shared" si="15"/>
        <v>-135793.68958078799</v>
      </c>
      <c r="N119" s="81">
        <f t="shared" si="16"/>
        <v>392571.12855637819</v>
      </c>
      <c r="O119" s="81">
        <f t="shared" si="14"/>
        <v>37946</v>
      </c>
      <c r="P119" s="81">
        <f t="shared" si="14"/>
        <v>22999.999999999996</v>
      </c>
      <c r="Q119" s="81">
        <f t="shared" si="14"/>
        <v>33445</v>
      </c>
      <c r="R119" s="81">
        <f t="shared" si="13"/>
        <v>3809.5238095238092</v>
      </c>
      <c r="S119" s="81" t="str">
        <f t="shared" si="13"/>
        <v/>
      </c>
      <c r="T119" s="81">
        <f t="shared" si="13"/>
        <v>25083</v>
      </c>
      <c r="U119" s="81">
        <f t="shared" si="13"/>
        <v>48781.512605042022</v>
      </c>
      <c r="V119" s="98">
        <f t="shared" si="17"/>
        <v>28677.506069094306</v>
      </c>
      <c r="W119" s="81">
        <f t="shared" si="18"/>
        <v>128388.71948779511</v>
      </c>
      <c r="X119" s="81">
        <f t="shared" si="19"/>
        <v>3809.5238095238092</v>
      </c>
      <c r="Y119" s="81">
        <f t="shared" si="20"/>
        <v>37215.40608258509</v>
      </c>
      <c r="Z119" s="81">
        <f t="shared" si="21"/>
        <v>264182.4090685831</v>
      </c>
      <c r="AA119" s="114">
        <f t="shared" si="22"/>
        <v>2.0576761737521405</v>
      </c>
      <c r="AC119" s="82">
        <f t="shared" si="23"/>
        <v>28678</v>
      </c>
      <c r="AD119" s="128">
        <f t="shared" si="24"/>
        <v>5449</v>
      </c>
      <c r="AE119" s="129">
        <f t="shared" si="25"/>
        <v>34127</v>
      </c>
    </row>
    <row r="120" spans="1:31" ht="50.1" customHeight="1" x14ac:dyDescent="0.25">
      <c r="A120" s="113">
        <v>108</v>
      </c>
      <c r="B120" s="19" t="s">
        <v>140</v>
      </c>
      <c r="C120" s="20" t="s">
        <v>34</v>
      </c>
      <c r="D120" s="17">
        <v>1</v>
      </c>
      <c r="E120" s="100">
        <v>88647</v>
      </c>
      <c r="F120" s="18">
        <v>57789.915966386558</v>
      </c>
      <c r="G120" s="18">
        <v>155000</v>
      </c>
      <c r="H120" s="22">
        <v>85157.563025210067</v>
      </c>
      <c r="I120" s="22"/>
      <c r="J120" s="77">
        <v>49161</v>
      </c>
      <c r="K120" s="77">
        <v>49537.815126050424</v>
      </c>
      <c r="M120" s="81">
        <f t="shared" si="15"/>
        <v>40647.957399756495</v>
      </c>
      <c r="N120" s="81">
        <f t="shared" si="16"/>
        <v>121116.4739727925</v>
      </c>
      <c r="O120" s="81">
        <f t="shared" si="14"/>
        <v>88647</v>
      </c>
      <c r="P120" s="81">
        <f t="shared" si="14"/>
        <v>57789.915966386558</v>
      </c>
      <c r="Q120" s="81" t="str">
        <f t="shared" si="14"/>
        <v/>
      </c>
      <c r="R120" s="81">
        <f t="shared" si="13"/>
        <v>85157.563025210067</v>
      </c>
      <c r="S120" s="81" t="str">
        <f t="shared" si="13"/>
        <v/>
      </c>
      <c r="T120" s="81">
        <f t="shared" si="13"/>
        <v>49161</v>
      </c>
      <c r="U120" s="81">
        <f t="shared" si="13"/>
        <v>49537.815126050424</v>
      </c>
      <c r="V120" s="98">
        <f t="shared" si="17"/>
        <v>66058.658823529404</v>
      </c>
      <c r="W120" s="81">
        <f t="shared" si="18"/>
        <v>80882.215686274503</v>
      </c>
      <c r="X120" s="81">
        <f t="shared" si="19"/>
        <v>49161</v>
      </c>
      <c r="Y120" s="81">
        <f t="shared" si="20"/>
        <v>74035.173331512982</v>
      </c>
      <c r="Z120" s="81">
        <f t="shared" si="21"/>
        <v>40234.258286518008</v>
      </c>
      <c r="AA120" s="114">
        <f t="shared" si="22"/>
        <v>0.49744258296012106</v>
      </c>
      <c r="AC120" s="82">
        <f t="shared" si="23"/>
        <v>66059</v>
      </c>
      <c r="AD120" s="128">
        <f t="shared" si="24"/>
        <v>12551</v>
      </c>
      <c r="AE120" s="129">
        <f t="shared" si="25"/>
        <v>78610</v>
      </c>
    </row>
    <row r="121" spans="1:31" ht="50.1" customHeight="1" x14ac:dyDescent="0.25">
      <c r="A121" s="113">
        <v>109</v>
      </c>
      <c r="B121" s="19" t="s">
        <v>141</v>
      </c>
      <c r="C121" s="20" t="s">
        <v>11</v>
      </c>
      <c r="D121" s="17">
        <v>1</v>
      </c>
      <c r="E121" s="100">
        <v>861</v>
      </c>
      <c r="F121" s="18">
        <v>289.91596638655466</v>
      </c>
      <c r="G121" s="18">
        <v>400</v>
      </c>
      <c r="H121" s="22">
        <v>5014.0056022408962</v>
      </c>
      <c r="I121" s="22">
        <v>726656</v>
      </c>
      <c r="J121" s="77">
        <v>252</v>
      </c>
      <c r="K121" s="77">
        <v>53697.478991596639</v>
      </c>
      <c r="M121" s="81">
        <f t="shared" si="15"/>
        <v>-159091.72440445994</v>
      </c>
      <c r="N121" s="81">
        <f t="shared" si="16"/>
        <v>383997.55313595256</v>
      </c>
      <c r="O121" s="81">
        <f t="shared" si="14"/>
        <v>861</v>
      </c>
      <c r="P121" s="81">
        <f t="shared" si="14"/>
        <v>289.91596638655466</v>
      </c>
      <c r="Q121" s="81">
        <f t="shared" si="14"/>
        <v>400</v>
      </c>
      <c r="R121" s="81">
        <f t="shared" si="13"/>
        <v>5014.0056022408962</v>
      </c>
      <c r="S121" s="81" t="str">
        <f t="shared" si="13"/>
        <v/>
      </c>
      <c r="T121" s="81">
        <f t="shared" si="13"/>
        <v>252</v>
      </c>
      <c r="U121" s="81">
        <f t="shared" si="13"/>
        <v>53697.478991596639</v>
      </c>
      <c r="V121" s="98">
        <f t="shared" si="17"/>
        <v>10085.733426704015</v>
      </c>
      <c r="W121" s="81">
        <f t="shared" si="18"/>
        <v>112452.9143657463</v>
      </c>
      <c r="X121" s="81">
        <f t="shared" si="19"/>
        <v>252</v>
      </c>
      <c r="Y121" s="81">
        <f t="shared" si="20"/>
        <v>3368.6634736720316</v>
      </c>
      <c r="Z121" s="81">
        <f t="shared" si="21"/>
        <v>271544.63877020625</v>
      </c>
      <c r="AA121" s="114">
        <f t="shared" si="22"/>
        <v>2.4147407855257867</v>
      </c>
      <c r="AC121" s="82">
        <f t="shared" si="23"/>
        <v>10086</v>
      </c>
      <c r="AD121" s="128">
        <f t="shared" si="24"/>
        <v>1916</v>
      </c>
      <c r="AE121" s="129">
        <f t="shared" si="25"/>
        <v>12002</v>
      </c>
    </row>
    <row r="122" spans="1:31" ht="50.1" customHeight="1" x14ac:dyDescent="0.25">
      <c r="A122" s="113">
        <v>110</v>
      </c>
      <c r="B122" s="19" t="s">
        <v>142</v>
      </c>
      <c r="C122" s="20" t="s">
        <v>11</v>
      </c>
      <c r="D122" s="17">
        <v>1</v>
      </c>
      <c r="E122" s="100">
        <v>1226</v>
      </c>
      <c r="F122" s="18">
        <v>483.19327731092437</v>
      </c>
      <c r="G122" s="18">
        <v>700</v>
      </c>
      <c r="H122" s="22">
        <v>2502.3342670401494</v>
      </c>
      <c r="I122" s="22">
        <v>89596</v>
      </c>
      <c r="J122" s="77">
        <v>378</v>
      </c>
      <c r="K122" s="77">
        <v>53319.327731092439</v>
      </c>
      <c r="M122" s="81">
        <f t="shared" si="15"/>
        <v>-14747.263796062314</v>
      </c>
      <c r="N122" s="81">
        <f t="shared" si="16"/>
        <v>57091.508160474754</v>
      </c>
      <c r="O122" s="81">
        <f t="shared" si="14"/>
        <v>1226</v>
      </c>
      <c r="P122" s="81">
        <f t="shared" si="14"/>
        <v>483.19327731092437</v>
      </c>
      <c r="Q122" s="81">
        <f t="shared" si="14"/>
        <v>700</v>
      </c>
      <c r="R122" s="81">
        <f t="shared" si="13"/>
        <v>2502.3342670401494</v>
      </c>
      <c r="S122" s="81" t="str">
        <f t="shared" si="13"/>
        <v/>
      </c>
      <c r="T122" s="81">
        <f t="shared" si="13"/>
        <v>378</v>
      </c>
      <c r="U122" s="81">
        <f t="shared" si="13"/>
        <v>53319.327731092439</v>
      </c>
      <c r="V122" s="98">
        <f t="shared" si="17"/>
        <v>9768.1425459072525</v>
      </c>
      <c r="W122" s="81">
        <f t="shared" si="18"/>
        <v>21172.122182206218</v>
      </c>
      <c r="X122" s="81">
        <f t="shared" si="19"/>
        <v>378</v>
      </c>
      <c r="Y122" s="81">
        <f t="shared" si="20"/>
        <v>2934.4816653063422</v>
      </c>
      <c r="Z122" s="81">
        <f t="shared" si="21"/>
        <v>35919.385978268532</v>
      </c>
      <c r="AA122" s="114">
        <f t="shared" si="22"/>
        <v>1.6965415969711541</v>
      </c>
      <c r="AC122" s="82">
        <f t="shared" si="23"/>
        <v>9768</v>
      </c>
      <c r="AD122" s="128">
        <f t="shared" si="24"/>
        <v>1856</v>
      </c>
      <c r="AE122" s="129">
        <f t="shared" si="25"/>
        <v>11624</v>
      </c>
    </row>
    <row r="123" spans="1:31" ht="50.1" customHeight="1" x14ac:dyDescent="0.25">
      <c r="A123" s="113">
        <v>111</v>
      </c>
      <c r="B123" s="19" t="s">
        <v>143</v>
      </c>
      <c r="C123" s="20" t="s">
        <v>11</v>
      </c>
      <c r="D123" s="17">
        <v>1</v>
      </c>
      <c r="E123" s="100">
        <v>28885</v>
      </c>
      <c r="F123" s="18">
        <v>20294.117647058822</v>
      </c>
      <c r="G123" s="18"/>
      <c r="H123" s="22">
        <v>16311.858076563958</v>
      </c>
      <c r="I123" s="22">
        <v>865517</v>
      </c>
      <c r="J123" s="77">
        <v>13235</v>
      </c>
      <c r="K123" s="77">
        <v>55588.23529411765</v>
      </c>
      <c r="M123" s="81">
        <f t="shared" si="15"/>
        <v>-176081.97987032277</v>
      </c>
      <c r="N123" s="81">
        <f t="shared" si="16"/>
        <v>509359.05020956963</v>
      </c>
      <c r="O123" s="81">
        <f t="shared" si="14"/>
        <v>28885</v>
      </c>
      <c r="P123" s="81">
        <f t="shared" si="14"/>
        <v>20294.117647058822</v>
      </c>
      <c r="Q123" s="81">
        <f t="shared" si="14"/>
        <v>0</v>
      </c>
      <c r="R123" s="81">
        <f t="shared" si="13"/>
        <v>16311.858076563958</v>
      </c>
      <c r="S123" s="81" t="str">
        <f t="shared" si="13"/>
        <v/>
      </c>
      <c r="T123" s="81">
        <f t="shared" si="13"/>
        <v>13235</v>
      </c>
      <c r="U123" s="81">
        <f t="shared" si="13"/>
        <v>55588.23529411765</v>
      </c>
      <c r="V123" s="98">
        <f t="shared" si="17"/>
        <v>22385.701836290071</v>
      </c>
      <c r="W123" s="81">
        <f t="shared" si="18"/>
        <v>166638.53516962341</v>
      </c>
      <c r="X123" s="81">
        <f t="shared" si="19"/>
        <v>13235</v>
      </c>
      <c r="Y123" s="81">
        <f t="shared" si="20"/>
        <v>42732.149175908773</v>
      </c>
      <c r="Z123" s="81">
        <f t="shared" si="21"/>
        <v>342720.51503994619</v>
      </c>
      <c r="AA123" s="114">
        <f t="shared" si="22"/>
        <v>2.0566702335152356</v>
      </c>
      <c r="AC123" s="82">
        <f t="shared" si="23"/>
        <v>22386</v>
      </c>
      <c r="AD123" s="128">
        <f t="shared" si="24"/>
        <v>4253</v>
      </c>
      <c r="AE123" s="129">
        <f t="shared" si="25"/>
        <v>26639</v>
      </c>
    </row>
    <row r="124" spans="1:31" ht="50.1" customHeight="1" x14ac:dyDescent="0.25">
      <c r="A124" s="113">
        <v>112</v>
      </c>
      <c r="B124" s="19" t="s">
        <v>144</v>
      </c>
      <c r="C124" s="20" t="s">
        <v>11</v>
      </c>
      <c r="D124" s="17">
        <v>1</v>
      </c>
      <c r="E124" s="100">
        <v>482942</v>
      </c>
      <c r="F124" s="18">
        <v>413420.16806722688</v>
      </c>
      <c r="G124" s="18">
        <v>522521</v>
      </c>
      <c r="H124" s="22">
        <v>2507531.5126050417</v>
      </c>
      <c r="I124" s="22">
        <v>812375</v>
      </c>
      <c r="J124" s="77">
        <v>332646</v>
      </c>
      <c r="K124" s="77">
        <v>43487.394957983197</v>
      </c>
      <c r="M124" s="81">
        <f t="shared" si="15"/>
        <v>-85782.893968426739</v>
      </c>
      <c r="N124" s="81">
        <f t="shared" si="16"/>
        <v>1547189.4870056412</v>
      </c>
      <c r="O124" s="81">
        <f t="shared" si="14"/>
        <v>482942</v>
      </c>
      <c r="P124" s="81">
        <f t="shared" si="14"/>
        <v>413420.16806722688</v>
      </c>
      <c r="Q124" s="81">
        <f t="shared" si="14"/>
        <v>522521</v>
      </c>
      <c r="R124" s="81" t="str">
        <f t="shared" si="13"/>
        <v/>
      </c>
      <c r="S124" s="81">
        <f t="shared" si="13"/>
        <v>812375</v>
      </c>
      <c r="T124" s="81">
        <f t="shared" si="13"/>
        <v>332646</v>
      </c>
      <c r="U124" s="81">
        <f t="shared" si="13"/>
        <v>43487.394957983197</v>
      </c>
      <c r="V124" s="98">
        <f t="shared" si="17"/>
        <v>434565.26050420175</v>
      </c>
      <c r="W124" s="81">
        <f t="shared" si="18"/>
        <v>730703.2965186073</v>
      </c>
      <c r="X124" s="81">
        <f t="shared" si="19"/>
        <v>43487.394957983197</v>
      </c>
      <c r="Y124" s="81">
        <f t="shared" si="20"/>
        <v>437628.47880874376</v>
      </c>
      <c r="Z124" s="81">
        <f t="shared" si="21"/>
        <v>816486.19048703404</v>
      </c>
      <c r="AA124" s="114">
        <f t="shared" si="22"/>
        <v>1.1173977103663475</v>
      </c>
      <c r="AC124" s="82">
        <f t="shared" si="23"/>
        <v>434565</v>
      </c>
      <c r="AD124" s="128">
        <f t="shared" si="24"/>
        <v>82567</v>
      </c>
      <c r="AE124" s="129">
        <f t="shared" si="25"/>
        <v>517132</v>
      </c>
    </row>
    <row r="125" spans="1:31" ht="50.1" customHeight="1" x14ac:dyDescent="0.25">
      <c r="A125" s="113">
        <v>113</v>
      </c>
      <c r="B125" s="19" t="s">
        <v>145</v>
      </c>
      <c r="C125" s="20" t="s">
        <v>11</v>
      </c>
      <c r="D125" s="17">
        <v>1</v>
      </c>
      <c r="E125" s="100">
        <v>20062</v>
      </c>
      <c r="F125" s="18">
        <v>14689.075630252102</v>
      </c>
      <c r="G125" s="18">
        <v>12773</v>
      </c>
      <c r="H125" s="22">
        <v>13408.029878618114</v>
      </c>
      <c r="I125" s="22">
        <v>99665</v>
      </c>
      <c r="J125" s="77">
        <v>7910</v>
      </c>
      <c r="K125" s="77">
        <v>56722.689075630253</v>
      </c>
      <c r="M125" s="81">
        <f t="shared" si="15"/>
        <v>-1803.2262942961061</v>
      </c>
      <c r="N125" s="81">
        <f t="shared" si="16"/>
        <v>66154.596175581944</v>
      </c>
      <c r="O125" s="81">
        <f t="shared" si="14"/>
        <v>20062</v>
      </c>
      <c r="P125" s="81">
        <f t="shared" si="14"/>
        <v>14689.075630252102</v>
      </c>
      <c r="Q125" s="81">
        <f t="shared" si="14"/>
        <v>12773</v>
      </c>
      <c r="R125" s="81">
        <f t="shared" si="13"/>
        <v>13408.029878618114</v>
      </c>
      <c r="S125" s="81" t="str">
        <f t="shared" si="13"/>
        <v/>
      </c>
      <c r="T125" s="81">
        <f t="shared" si="13"/>
        <v>7910</v>
      </c>
      <c r="U125" s="81">
        <f t="shared" si="13"/>
        <v>56722.689075630253</v>
      </c>
      <c r="V125" s="98">
        <f t="shared" si="17"/>
        <v>20927.465764083408</v>
      </c>
      <c r="W125" s="81">
        <f t="shared" si="18"/>
        <v>32175.684940642921</v>
      </c>
      <c r="X125" s="81">
        <f t="shared" si="19"/>
        <v>7910</v>
      </c>
      <c r="Y125" s="81">
        <f t="shared" si="20"/>
        <v>21687.757501987879</v>
      </c>
      <c r="Z125" s="81">
        <f t="shared" si="21"/>
        <v>33978.911234939027</v>
      </c>
      <c r="AA125" s="114">
        <f t="shared" si="22"/>
        <v>1.0560431362260869</v>
      </c>
      <c r="AC125" s="82">
        <f t="shared" si="23"/>
        <v>20927</v>
      </c>
      <c r="AD125" s="128">
        <f t="shared" si="24"/>
        <v>3976</v>
      </c>
      <c r="AE125" s="129">
        <f t="shared" si="25"/>
        <v>24903</v>
      </c>
    </row>
    <row r="126" spans="1:31" ht="50.1" customHeight="1" x14ac:dyDescent="0.25">
      <c r="A126" s="113">
        <v>114</v>
      </c>
      <c r="B126" s="19" t="s">
        <v>146</v>
      </c>
      <c r="C126" s="20" t="s">
        <v>11</v>
      </c>
      <c r="D126" s="17">
        <v>1</v>
      </c>
      <c r="E126" s="100">
        <v>35067</v>
      </c>
      <c r="F126" s="18">
        <v>48126.05042016806</v>
      </c>
      <c r="G126" s="18">
        <v>41849</v>
      </c>
      <c r="H126" s="22">
        <v>24799.253034547153</v>
      </c>
      <c r="I126" s="22"/>
      <c r="J126" s="77"/>
      <c r="K126" s="77">
        <v>44243.697478991598</v>
      </c>
      <c r="M126" s="81">
        <f t="shared" si="15"/>
        <v>29653.755411537728</v>
      </c>
      <c r="N126" s="81">
        <f t="shared" si="16"/>
        <v>47980.244961945005</v>
      </c>
      <c r="O126" s="81">
        <f t="shared" si="14"/>
        <v>35067</v>
      </c>
      <c r="P126" s="81" t="str">
        <f t="shared" si="14"/>
        <v/>
      </c>
      <c r="Q126" s="81">
        <f t="shared" si="14"/>
        <v>41849</v>
      </c>
      <c r="R126" s="81" t="str">
        <f t="shared" si="13"/>
        <v/>
      </c>
      <c r="S126" s="81" t="str">
        <f t="shared" si="13"/>
        <v/>
      </c>
      <c r="T126" s="81" t="str">
        <f t="shared" si="13"/>
        <v/>
      </c>
      <c r="U126" s="81">
        <f t="shared" si="13"/>
        <v>44243.697478991598</v>
      </c>
      <c r="V126" s="98">
        <f t="shared" si="17"/>
        <v>40386.56582633053</v>
      </c>
      <c r="W126" s="81">
        <f t="shared" si="18"/>
        <v>38817.000186741367</v>
      </c>
      <c r="X126" s="81">
        <f t="shared" si="19"/>
        <v>24799.253034547153</v>
      </c>
      <c r="Y126" s="81">
        <f t="shared" si="20"/>
        <v>37831.258320404246</v>
      </c>
      <c r="Z126" s="81">
        <f t="shared" si="21"/>
        <v>9163.2447752036387</v>
      </c>
      <c r="AA126" s="114">
        <f t="shared" si="22"/>
        <v>0.23606267179640295</v>
      </c>
      <c r="AC126" s="82">
        <f t="shared" si="23"/>
        <v>38817</v>
      </c>
      <c r="AD126" s="128">
        <f t="shared" si="24"/>
        <v>7375</v>
      </c>
      <c r="AE126" s="129">
        <f t="shared" si="25"/>
        <v>46192</v>
      </c>
    </row>
    <row r="127" spans="1:31" ht="50.1" customHeight="1" x14ac:dyDescent="0.25">
      <c r="A127" s="113">
        <v>115</v>
      </c>
      <c r="B127" s="19" t="s">
        <v>147</v>
      </c>
      <c r="C127" s="20" t="s">
        <v>11</v>
      </c>
      <c r="D127" s="17">
        <v>1</v>
      </c>
      <c r="E127" s="100">
        <v>65309</v>
      </c>
      <c r="F127" s="18">
        <v>88714.28571428571</v>
      </c>
      <c r="G127" s="18">
        <v>23361</v>
      </c>
      <c r="H127" s="22">
        <v>35157.563025210082</v>
      </c>
      <c r="I127" s="22">
        <v>2532555</v>
      </c>
      <c r="J127" s="77">
        <v>57857</v>
      </c>
      <c r="K127" s="77">
        <v>44621.848739495799</v>
      </c>
      <c r="M127" s="81">
        <f t="shared" si="15"/>
        <v>-530816.28658624843</v>
      </c>
      <c r="N127" s="81">
        <f t="shared" si="16"/>
        <v>1344409.3430088176</v>
      </c>
      <c r="O127" s="81">
        <f t="shared" si="14"/>
        <v>65309</v>
      </c>
      <c r="P127" s="81">
        <f t="shared" si="14"/>
        <v>88714.28571428571</v>
      </c>
      <c r="Q127" s="81">
        <f t="shared" si="14"/>
        <v>23361</v>
      </c>
      <c r="R127" s="81">
        <f t="shared" si="13"/>
        <v>35157.563025210082</v>
      </c>
      <c r="S127" s="81" t="str">
        <f t="shared" si="13"/>
        <v/>
      </c>
      <c r="T127" s="81">
        <f t="shared" si="13"/>
        <v>57857</v>
      </c>
      <c r="U127" s="81">
        <f t="shared" si="13"/>
        <v>44621.848739495799</v>
      </c>
      <c r="V127" s="98">
        <f t="shared" si="17"/>
        <v>52503.449579831933</v>
      </c>
      <c r="W127" s="81">
        <f t="shared" si="18"/>
        <v>406796.52821128455</v>
      </c>
      <c r="X127" s="81">
        <f t="shared" si="19"/>
        <v>23361</v>
      </c>
      <c r="Y127" s="81">
        <f t="shared" si="20"/>
        <v>84637.482077084875</v>
      </c>
      <c r="Z127" s="81">
        <f t="shared" si="21"/>
        <v>937612.81479753298</v>
      </c>
      <c r="AA127" s="114">
        <f t="shared" si="22"/>
        <v>2.3048692645443367</v>
      </c>
      <c r="AC127" s="82">
        <f t="shared" si="23"/>
        <v>52503</v>
      </c>
      <c r="AD127" s="128">
        <f t="shared" si="24"/>
        <v>9976</v>
      </c>
      <c r="AE127" s="129">
        <f t="shared" si="25"/>
        <v>62479</v>
      </c>
    </row>
    <row r="128" spans="1:31" ht="50.1" customHeight="1" x14ac:dyDescent="0.25">
      <c r="A128" s="113">
        <v>116</v>
      </c>
      <c r="B128" s="19" t="s">
        <v>148</v>
      </c>
      <c r="C128" s="20" t="s">
        <v>11</v>
      </c>
      <c r="D128" s="17">
        <v>1</v>
      </c>
      <c r="E128" s="100">
        <v>77578</v>
      </c>
      <c r="F128" s="18">
        <v>25087.39495798319</v>
      </c>
      <c r="G128" s="18">
        <v>45210</v>
      </c>
      <c r="H128" s="22">
        <v>32006.302521008405</v>
      </c>
      <c r="I128" s="22">
        <v>39183</v>
      </c>
      <c r="J128" s="77">
        <v>18225</v>
      </c>
      <c r="K128" s="77">
        <v>46890.756302521011</v>
      </c>
      <c r="M128" s="81">
        <f t="shared" si="15"/>
        <v>21252.358197019239</v>
      </c>
      <c r="N128" s="81">
        <f t="shared" si="16"/>
        <v>59942.057169127227</v>
      </c>
      <c r="O128" s="81" t="str">
        <f t="shared" si="14"/>
        <v/>
      </c>
      <c r="P128" s="81">
        <f t="shared" si="14"/>
        <v>25087.39495798319</v>
      </c>
      <c r="Q128" s="81">
        <f t="shared" si="14"/>
        <v>45210</v>
      </c>
      <c r="R128" s="81">
        <f t="shared" si="13"/>
        <v>32006.302521008405</v>
      </c>
      <c r="S128" s="81">
        <f t="shared" si="13"/>
        <v>39183</v>
      </c>
      <c r="T128" s="81" t="str">
        <f t="shared" si="13"/>
        <v/>
      </c>
      <c r="U128" s="81">
        <f t="shared" ref="U128:U191" si="26">IF(AND(K128&gt;$M128,K128&lt;$N128),K128,"")</f>
        <v>46890.756302521011</v>
      </c>
      <c r="V128" s="98">
        <f t="shared" si="17"/>
        <v>37675.490756302519</v>
      </c>
      <c r="W128" s="81">
        <f t="shared" si="18"/>
        <v>40597.207683073233</v>
      </c>
      <c r="X128" s="81">
        <f t="shared" si="19"/>
        <v>18225</v>
      </c>
      <c r="Y128" s="81">
        <f t="shared" si="20"/>
        <v>36964.776804844514</v>
      </c>
      <c r="Z128" s="81">
        <f t="shared" si="21"/>
        <v>19344.849486053994</v>
      </c>
      <c r="AA128" s="114">
        <f t="shared" si="22"/>
        <v>0.47650689764359622</v>
      </c>
      <c r="AC128" s="82">
        <f t="shared" si="23"/>
        <v>37675</v>
      </c>
      <c r="AD128" s="128">
        <f t="shared" si="24"/>
        <v>7158</v>
      </c>
      <c r="AE128" s="129">
        <f t="shared" si="25"/>
        <v>44833</v>
      </c>
    </row>
    <row r="129" spans="1:31" ht="50.1" customHeight="1" x14ac:dyDescent="0.25">
      <c r="A129" s="113">
        <v>117</v>
      </c>
      <c r="B129" s="19" t="s">
        <v>149</v>
      </c>
      <c r="C129" s="20" t="s">
        <v>11</v>
      </c>
      <c r="D129" s="17">
        <v>1</v>
      </c>
      <c r="E129" s="100">
        <v>16120</v>
      </c>
      <c r="F129" s="18">
        <v>7731.09243697479</v>
      </c>
      <c r="G129" s="18">
        <v>11765</v>
      </c>
      <c r="H129" s="22">
        <v>11643.323996265173</v>
      </c>
      <c r="I129" s="22">
        <v>53234</v>
      </c>
      <c r="J129" s="77">
        <v>17520</v>
      </c>
      <c r="K129" s="77">
        <v>45378.151260504201</v>
      </c>
      <c r="M129" s="81">
        <f t="shared" si="15"/>
        <v>5176.8377395938842</v>
      </c>
      <c r="N129" s="81">
        <f t="shared" si="16"/>
        <v>41506.467315761591</v>
      </c>
      <c r="O129" s="81">
        <f t="shared" si="14"/>
        <v>16120</v>
      </c>
      <c r="P129" s="81">
        <f t="shared" si="14"/>
        <v>7731.09243697479</v>
      </c>
      <c r="Q129" s="81">
        <f t="shared" si="14"/>
        <v>11765</v>
      </c>
      <c r="R129" s="81">
        <f t="shared" si="14"/>
        <v>11643.323996265173</v>
      </c>
      <c r="S129" s="81" t="str">
        <f t="shared" si="14"/>
        <v/>
      </c>
      <c r="T129" s="81">
        <f t="shared" si="14"/>
        <v>17520</v>
      </c>
      <c r="U129" s="81" t="str">
        <f t="shared" si="26"/>
        <v/>
      </c>
      <c r="V129" s="98">
        <f t="shared" si="17"/>
        <v>12955.883286647992</v>
      </c>
      <c r="W129" s="81">
        <f t="shared" si="18"/>
        <v>23341.652527677739</v>
      </c>
      <c r="X129" s="81">
        <f t="shared" si="19"/>
        <v>7731.09243697479</v>
      </c>
      <c r="Y129" s="81">
        <f t="shared" si="20"/>
        <v>18431.01530388269</v>
      </c>
      <c r="Z129" s="81">
        <f t="shared" si="21"/>
        <v>18164.814788083855</v>
      </c>
      <c r="AA129" s="114">
        <f t="shared" si="22"/>
        <v>0.77821460012501831</v>
      </c>
      <c r="AC129" s="82">
        <f t="shared" si="23"/>
        <v>12956</v>
      </c>
      <c r="AD129" s="128">
        <f t="shared" si="24"/>
        <v>2462</v>
      </c>
      <c r="AE129" s="129">
        <f t="shared" si="25"/>
        <v>15418</v>
      </c>
    </row>
    <row r="130" spans="1:31" ht="50.1" customHeight="1" x14ac:dyDescent="0.25">
      <c r="A130" s="113">
        <v>118</v>
      </c>
      <c r="B130" s="19" t="s">
        <v>150</v>
      </c>
      <c r="C130" s="20" t="s">
        <v>11</v>
      </c>
      <c r="D130" s="17">
        <v>1</v>
      </c>
      <c r="E130" s="100">
        <v>113266</v>
      </c>
      <c r="F130" s="18">
        <v>109974.78991596638</v>
      </c>
      <c r="G130" s="18">
        <v>95630</v>
      </c>
      <c r="H130" s="22">
        <v>63518.907563025212</v>
      </c>
      <c r="I130" s="22">
        <v>696000</v>
      </c>
      <c r="J130" s="77">
        <v>59369</v>
      </c>
      <c r="K130" s="77">
        <v>50672.268907563026</v>
      </c>
      <c r="M130" s="81">
        <f t="shared" si="15"/>
        <v>-63621.115084971389</v>
      </c>
      <c r="N130" s="81">
        <f t="shared" si="16"/>
        <v>403172.81976684416</v>
      </c>
      <c r="O130" s="81">
        <f t="shared" ref="O130:T172" si="27">IF(AND(E130&gt;$M130,E130&lt;$N130),E130,"")</f>
        <v>113266</v>
      </c>
      <c r="P130" s="81">
        <f t="shared" si="27"/>
        <v>109974.78991596638</v>
      </c>
      <c r="Q130" s="81">
        <f t="shared" si="27"/>
        <v>95630</v>
      </c>
      <c r="R130" s="81">
        <f t="shared" si="27"/>
        <v>63518.907563025212</v>
      </c>
      <c r="S130" s="81" t="str">
        <f t="shared" si="27"/>
        <v/>
      </c>
      <c r="T130" s="81">
        <f t="shared" si="27"/>
        <v>59369</v>
      </c>
      <c r="U130" s="81">
        <f t="shared" si="26"/>
        <v>50672.268907563026</v>
      </c>
      <c r="V130" s="98">
        <f t="shared" si="17"/>
        <v>82071.827731092431</v>
      </c>
      <c r="W130" s="81">
        <f t="shared" si="18"/>
        <v>169775.85234093637</v>
      </c>
      <c r="X130" s="81">
        <f t="shared" si="19"/>
        <v>50672.268907563026</v>
      </c>
      <c r="Y130" s="81">
        <f t="shared" si="20"/>
        <v>106794.04323435442</v>
      </c>
      <c r="Z130" s="81">
        <f t="shared" si="21"/>
        <v>233396.96742590776</v>
      </c>
      <c r="AA130" s="114">
        <f t="shared" si="22"/>
        <v>1.3747359486507555</v>
      </c>
      <c r="AC130" s="82">
        <f t="shared" si="23"/>
        <v>82072</v>
      </c>
      <c r="AD130" s="128">
        <f t="shared" si="24"/>
        <v>15594</v>
      </c>
      <c r="AE130" s="129">
        <f t="shared" si="25"/>
        <v>97666</v>
      </c>
    </row>
    <row r="131" spans="1:31" ht="50.1" customHeight="1" x14ac:dyDescent="0.25">
      <c r="A131" s="113">
        <v>119</v>
      </c>
      <c r="B131" s="19" t="s">
        <v>151</v>
      </c>
      <c r="C131" s="20" t="s">
        <v>26</v>
      </c>
      <c r="D131" s="17">
        <v>1</v>
      </c>
      <c r="E131" s="100">
        <v>98380</v>
      </c>
      <c r="F131" s="18">
        <v>82915.966386554617</v>
      </c>
      <c r="G131" s="18">
        <v>69032</v>
      </c>
      <c r="H131" s="22">
        <v>171186.97478991598</v>
      </c>
      <c r="I131" s="22">
        <v>31302</v>
      </c>
      <c r="J131" s="77">
        <v>60849</v>
      </c>
      <c r="K131" s="77">
        <v>48781.512605042022</v>
      </c>
      <c r="M131" s="81">
        <f t="shared" si="15"/>
        <v>34717.624652702973</v>
      </c>
      <c r="N131" s="81">
        <f t="shared" si="16"/>
        <v>125981.64785630061</v>
      </c>
      <c r="O131" s="81">
        <f t="shared" si="27"/>
        <v>98380</v>
      </c>
      <c r="P131" s="81">
        <f t="shared" si="27"/>
        <v>82915.966386554617</v>
      </c>
      <c r="Q131" s="81">
        <f t="shared" si="27"/>
        <v>69032</v>
      </c>
      <c r="R131" s="81" t="str">
        <f t="shared" si="27"/>
        <v/>
      </c>
      <c r="S131" s="81" t="str">
        <f t="shared" si="27"/>
        <v/>
      </c>
      <c r="T131" s="81">
        <f t="shared" si="27"/>
        <v>60849</v>
      </c>
      <c r="U131" s="81">
        <f t="shared" si="26"/>
        <v>48781.512605042022</v>
      </c>
      <c r="V131" s="98">
        <f t="shared" si="17"/>
        <v>71991.695798319328</v>
      </c>
      <c r="W131" s="81">
        <f t="shared" si="18"/>
        <v>80349.636254501791</v>
      </c>
      <c r="X131" s="81">
        <f t="shared" si="19"/>
        <v>31302</v>
      </c>
      <c r="Y131" s="81">
        <f t="shared" si="20"/>
        <v>70844.59267195029</v>
      </c>
      <c r="Z131" s="81">
        <f t="shared" si="21"/>
        <v>45632.011601798818</v>
      </c>
      <c r="AA131" s="114">
        <f t="shared" si="22"/>
        <v>0.56791808561849177</v>
      </c>
      <c r="AC131" s="82">
        <f t="shared" si="23"/>
        <v>71992</v>
      </c>
      <c r="AD131" s="128">
        <f t="shared" si="24"/>
        <v>13678</v>
      </c>
      <c r="AE131" s="129">
        <f t="shared" si="25"/>
        <v>85670</v>
      </c>
    </row>
    <row r="132" spans="1:31" ht="50.1" customHeight="1" x14ac:dyDescent="0.25">
      <c r="A132" s="113">
        <v>120</v>
      </c>
      <c r="B132" s="19" t="s">
        <v>152</v>
      </c>
      <c r="C132" s="20" t="s">
        <v>11</v>
      </c>
      <c r="D132" s="17">
        <v>1</v>
      </c>
      <c r="E132" s="100">
        <v>41419</v>
      </c>
      <c r="F132" s="18">
        <v>36529.411764705881</v>
      </c>
      <c r="G132" s="18">
        <v>31765</v>
      </c>
      <c r="H132" s="22">
        <v>20980.392156862745</v>
      </c>
      <c r="I132" s="22">
        <v>19717</v>
      </c>
      <c r="J132" s="77">
        <v>23823</v>
      </c>
      <c r="K132" s="77">
        <v>48025.210084033613</v>
      </c>
      <c r="M132" s="81">
        <f t="shared" si="15"/>
        <v>20912.853898465881</v>
      </c>
      <c r="N132" s="81">
        <f t="shared" si="16"/>
        <v>42589.721531706185</v>
      </c>
      <c r="O132" s="81">
        <f t="shared" si="27"/>
        <v>41419</v>
      </c>
      <c r="P132" s="81">
        <f t="shared" si="27"/>
        <v>36529.411764705881</v>
      </c>
      <c r="Q132" s="81">
        <f t="shared" si="27"/>
        <v>31765</v>
      </c>
      <c r="R132" s="81">
        <f t="shared" si="27"/>
        <v>20980.392156862745</v>
      </c>
      <c r="S132" s="81" t="str">
        <f t="shared" si="27"/>
        <v/>
      </c>
      <c r="T132" s="81">
        <f t="shared" si="27"/>
        <v>23823</v>
      </c>
      <c r="U132" s="81" t="str">
        <f t="shared" si="26"/>
        <v/>
      </c>
      <c r="V132" s="98">
        <f t="shared" si="17"/>
        <v>30903.360784313722</v>
      </c>
      <c r="W132" s="81">
        <f t="shared" si="18"/>
        <v>31751.287715086033</v>
      </c>
      <c r="X132" s="81">
        <f t="shared" si="19"/>
        <v>19717</v>
      </c>
      <c r="Y132" s="81">
        <f t="shared" si="20"/>
        <v>30168.850197365733</v>
      </c>
      <c r="Z132" s="81">
        <f t="shared" si="21"/>
        <v>10838.433816620151</v>
      </c>
      <c r="AA132" s="114">
        <f t="shared" si="22"/>
        <v>0.34135414959785931</v>
      </c>
      <c r="AC132" s="82">
        <f t="shared" si="23"/>
        <v>30903</v>
      </c>
      <c r="AD132" s="128">
        <f t="shared" si="24"/>
        <v>5872</v>
      </c>
      <c r="AE132" s="129">
        <f t="shared" si="25"/>
        <v>36775</v>
      </c>
    </row>
    <row r="133" spans="1:31" ht="50.1" customHeight="1" x14ac:dyDescent="0.25">
      <c r="A133" s="113">
        <v>121</v>
      </c>
      <c r="B133" s="19" t="s">
        <v>153</v>
      </c>
      <c r="C133" s="20" t="s">
        <v>11</v>
      </c>
      <c r="D133" s="17">
        <v>1</v>
      </c>
      <c r="E133" s="100">
        <v>27928</v>
      </c>
      <c r="F133" s="18">
        <v>24932.773109243695</v>
      </c>
      <c r="G133" s="18">
        <v>31092</v>
      </c>
      <c r="H133" s="22">
        <v>10149.393090569562</v>
      </c>
      <c r="I133" s="22">
        <v>41250</v>
      </c>
      <c r="J133" s="77">
        <v>16260</v>
      </c>
      <c r="K133" s="77">
        <v>52941.176470588238</v>
      </c>
      <c r="M133" s="81">
        <f t="shared" si="15"/>
        <v>14715.478221531306</v>
      </c>
      <c r="N133" s="81">
        <f t="shared" si="16"/>
        <v>43728.333970011983</v>
      </c>
      <c r="O133" s="81">
        <f t="shared" si="27"/>
        <v>27928</v>
      </c>
      <c r="P133" s="81">
        <f t="shared" si="27"/>
        <v>24932.773109243695</v>
      </c>
      <c r="Q133" s="81">
        <f t="shared" si="27"/>
        <v>31092</v>
      </c>
      <c r="R133" s="81" t="str">
        <f t="shared" si="27"/>
        <v/>
      </c>
      <c r="S133" s="81">
        <f t="shared" si="27"/>
        <v>41250</v>
      </c>
      <c r="T133" s="81">
        <f t="shared" si="27"/>
        <v>16260</v>
      </c>
      <c r="U133" s="81" t="str">
        <f t="shared" si="26"/>
        <v/>
      </c>
      <c r="V133" s="98">
        <f t="shared" si="17"/>
        <v>28292.554621848736</v>
      </c>
      <c r="W133" s="81">
        <f t="shared" si="18"/>
        <v>29221.906095771643</v>
      </c>
      <c r="X133" s="81">
        <f t="shared" si="19"/>
        <v>10149.393090569562</v>
      </c>
      <c r="Y133" s="81">
        <f t="shared" si="20"/>
        <v>25892.664727941999</v>
      </c>
      <c r="Z133" s="81">
        <f t="shared" si="21"/>
        <v>14506.427874240337</v>
      </c>
      <c r="AA133" s="114">
        <f t="shared" si="22"/>
        <v>0.49642305422162009</v>
      </c>
      <c r="AC133" s="82">
        <f t="shared" si="23"/>
        <v>28293</v>
      </c>
      <c r="AD133" s="128">
        <f t="shared" si="24"/>
        <v>5376</v>
      </c>
      <c r="AE133" s="129">
        <f t="shared" si="25"/>
        <v>33669</v>
      </c>
    </row>
    <row r="134" spans="1:31" ht="50.1" customHeight="1" x14ac:dyDescent="0.25">
      <c r="A134" s="113">
        <v>122</v>
      </c>
      <c r="B134" s="19" t="s">
        <v>154</v>
      </c>
      <c r="C134" s="20" t="s">
        <v>11</v>
      </c>
      <c r="D134" s="17">
        <v>1</v>
      </c>
      <c r="E134" s="100">
        <v>188508</v>
      </c>
      <c r="F134" s="18">
        <v>92579.831932773101</v>
      </c>
      <c r="G134" s="18">
        <v>112437</v>
      </c>
      <c r="H134" s="22">
        <v>168655.46218487393</v>
      </c>
      <c r="I134" s="22">
        <v>148575</v>
      </c>
      <c r="J134" s="77">
        <v>60378</v>
      </c>
      <c r="K134" s="77">
        <v>50294.117647058825</v>
      </c>
      <c r="M134" s="81">
        <f t="shared" si="15"/>
        <v>64038.376485878711</v>
      </c>
      <c r="N134" s="81">
        <f t="shared" si="16"/>
        <v>170655.16973260866</v>
      </c>
      <c r="O134" s="81" t="str">
        <f t="shared" si="27"/>
        <v/>
      </c>
      <c r="P134" s="81">
        <f t="shared" si="27"/>
        <v>92579.831932773101</v>
      </c>
      <c r="Q134" s="81">
        <f t="shared" si="27"/>
        <v>112437</v>
      </c>
      <c r="R134" s="81">
        <f t="shared" si="27"/>
        <v>168655.46218487393</v>
      </c>
      <c r="S134" s="81">
        <f t="shared" si="27"/>
        <v>148575</v>
      </c>
      <c r="T134" s="81" t="str">
        <f t="shared" si="27"/>
        <v/>
      </c>
      <c r="U134" s="81" t="str">
        <f t="shared" si="26"/>
        <v/>
      </c>
      <c r="V134" s="98">
        <f t="shared" si="17"/>
        <v>130561.82352941176</v>
      </c>
      <c r="W134" s="81">
        <f t="shared" si="18"/>
        <v>117346.77310924369</v>
      </c>
      <c r="X134" s="81">
        <f t="shared" si="19"/>
        <v>50294.117647058825</v>
      </c>
      <c r="Y134" s="81">
        <f t="shared" si="20"/>
        <v>105893.93086428427</v>
      </c>
      <c r="Z134" s="81">
        <f t="shared" si="21"/>
        <v>53308.396623364977</v>
      </c>
      <c r="AA134" s="114">
        <f t="shared" si="22"/>
        <v>0.45428089082379502</v>
      </c>
      <c r="AC134" s="82">
        <f t="shared" si="23"/>
        <v>117347</v>
      </c>
      <c r="AD134" s="128">
        <f t="shared" si="24"/>
        <v>22296</v>
      </c>
      <c r="AE134" s="129">
        <f t="shared" si="25"/>
        <v>139643</v>
      </c>
    </row>
    <row r="135" spans="1:31" ht="50.1" customHeight="1" x14ac:dyDescent="0.25">
      <c r="A135" s="113">
        <v>123</v>
      </c>
      <c r="B135" s="19" t="s">
        <v>155</v>
      </c>
      <c r="C135" s="20" t="s">
        <v>156</v>
      </c>
      <c r="D135" s="17">
        <v>1</v>
      </c>
      <c r="E135" s="100">
        <v>72479</v>
      </c>
      <c r="F135" s="18">
        <v>117705.88235294117</v>
      </c>
      <c r="G135" s="18">
        <v>142689</v>
      </c>
      <c r="H135" s="22">
        <v>82521.008403361338</v>
      </c>
      <c r="I135" s="22">
        <v>101070</v>
      </c>
      <c r="J135" s="77">
        <v>25083</v>
      </c>
      <c r="K135" s="77">
        <v>48025.210084033613</v>
      </c>
      <c r="M135" s="81">
        <f t="shared" si="15"/>
        <v>43868.325108447927</v>
      </c>
      <c r="N135" s="81">
        <f t="shared" si="16"/>
        <v>124581.13227450527</v>
      </c>
      <c r="O135" s="81">
        <f t="shared" si="27"/>
        <v>72479</v>
      </c>
      <c r="P135" s="81">
        <f t="shared" si="27"/>
        <v>117705.88235294117</v>
      </c>
      <c r="Q135" s="81" t="str">
        <f t="shared" si="27"/>
        <v/>
      </c>
      <c r="R135" s="81">
        <f t="shared" si="27"/>
        <v>82521.008403361338</v>
      </c>
      <c r="S135" s="81">
        <f t="shared" si="27"/>
        <v>101070</v>
      </c>
      <c r="T135" s="81" t="str">
        <f t="shared" si="27"/>
        <v/>
      </c>
      <c r="U135" s="81">
        <f t="shared" si="26"/>
        <v>48025.210084033613</v>
      </c>
      <c r="V135" s="98">
        <f t="shared" si="17"/>
        <v>84360.22016806723</v>
      </c>
      <c r="W135" s="81">
        <f t="shared" si="18"/>
        <v>84224.728691476601</v>
      </c>
      <c r="X135" s="81">
        <f t="shared" si="19"/>
        <v>25083</v>
      </c>
      <c r="Y135" s="81">
        <f t="shared" si="20"/>
        <v>74068.53777820956</v>
      </c>
      <c r="Z135" s="81">
        <f t="shared" si="21"/>
        <v>40356.403583028674</v>
      </c>
      <c r="AA135" s="114">
        <f t="shared" si="22"/>
        <v>0.47915148211231545</v>
      </c>
      <c r="AC135" s="82">
        <f t="shared" si="23"/>
        <v>84225</v>
      </c>
      <c r="AD135" s="128">
        <f t="shared" si="24"/>
        <v>16003</v>
      </c>
      <c r="AE135" s="129">
        <f t="shared" si="25"/>
        <v>100228</v>
      </c>
    </row>
    <row r="136" spans="1:31" ht="50.1" customHeight="1" x14ac:dyDescent="0.25">
      <c r="A136" s="113">
        <v>124</v>
      </c>
      <c r="B136" s="19" t="s">
        <v>157</v>
      </c>
      <c r="C136" s="20" t="s">
        <v>156</v>
      </c>
      <c r="D136" s="17">
        <v>1</v>
      </c>
      <c r="E136" s="100">
        <v>121285</v>
      </c>
      <c r="F136" s="18">
        <v>367033.61344537814</v>
      </c>
      <c r="G136" s="18">
        <v>201513</v>
      </c>
      <c r="H136" s="22">
        <v>21914.098972922504</v>
      </c>
      <c r="I136" s="22">
        <v>710116</v>
      </c>
      <c r="J136" s="77">
        <v>70842</v>
      </c>
      <c r="K136" s="77">
        <v>55588.23529411765</v>
      </c>
      <c r="M136" s="81">
        <f t="shared" si="15"/>
        <v>-23909.478031025938</v>
      </c>
      <c r="N136" s="81">
        <f t="shared" si="16"/>
        <v>466278.60594885971</v>
      </c>
      <c r="O136" s="81">
        <f t="shared" si="27"/>
        <v>121285</v>
      </c>
      <c r="P136" s="81">
        <f t="shared" si="27"/>
        <v>367033.61344537814</v>
      </c>
      <c r="Q136" s="81">
        <f t="shared" si="27"/>
        <v>201513</v>
      </c>
      <c r="R136" s="81">
        <f t="shared" si="27"/>
        <v>21914.098972922504</v>
      </c>
      <c r="S136" s="81" t="str">
        <f t="shared" si="27"/>
        <v/>
      </c>
      <c r="T136" s="81">
        <f t="shared" si="27"/>
        <v>70842</v>
      </c>
      <c r="U136" s="81">
        <f t="shared" si="26"/>
        <v>55588.23529411765</v>
      </c>
      <c r="V136" s="98">
        <f t="shared" si="17"/>
        <v>139695.99128540306</v>
      </c>
      <c r="W136" s="81">
        <f t="shared" si="18"/>
        <v>221184.56395891687</v>
      </c>
      <c r="X136" s="81">
        <f t="shared" si="19"/>
        <v>21914.098972922504</v>
      </c>
      <c r="Y136" s="81">
        <f t="shared" si="20"/>
        <v>127565.91830150441</v>
      </c>
      <c r="Z136" s="81">
        <f t="shared" si="21"/>
        <v>245094.04198994281</v>
      </c>
      <c r="AA136" s="114">
        <f t="shared" si="22"/>
        <v>1.1080974078980796</v>
      </c>
      <c r="AC136" s="82">
        <f t="shared" si="23"/>
        <v>139696</v>
      </c>
      <c r="AD136" s="128">
        <f t="shared" si="24"/>
        <v>26542</v>
      </c>
      <c r="AE136" s="129">
        <f t="shared" si="25"/>
        <v>166238</v>
      </c>
    </row>
    <row r="137" spans="1:31" ht="50.1" customHeight="1" x14ac:dyDescent="0.25">
      <c r="A137" s="113">
        <v>125</v>
      </c>
      <c r="B137" s="19" t="s">
        <v>158</v>
      </c>
      <c r="C137" s="20" t="s">
        <v>11</v>
      </c>
      <c r="D137" s="17">
        <v>1</v>
      </c>
      <c r="E137" s="100">
        <v>24801</v>
      </c>
      <c r="F137" s="18">
        <v>50058.823529411762</v>
      </c>
      <c r="G137" s="18">
        <v>43529</v>
      </c>
      <c r="H137" s="22">
        <v>18272.642390289449</v>
      </c>
      <c r="I137" s="22">
        <v>37605</v>
      </c>
      <c r="J137" s="77">
        <v>30378</v>
      </c>
      <c r="K137" s="77">
        <v>49159.663865546223</v>
      </c>
      <c r="M137" s="81">
        <f t="shared" si="15"/>
        <v>24004.108550091587</v>
      </c>
      <c r="N137" s="81">
        <f t="shared" si="16"/>
        <v>48511.357102836257</v>
      </c>
      <c r="O137" s="81">
        <f t="shared" si="27"/>
        <v>24801</v>
      </c>
      <c r="P137" s="81" t="str">
        <f t="shared" si="27"/>
        <v/>
      </c>
      <c r="Q137" s="81">
        <f t="shared" si="27"/>
        <v>43529</v>
      </c>
      <c r="R137" s="81" t="str">
        <f t="shared" si="27"/>
        <v/>
      </c>
      <c r="S137" s="81">
        <f t="shared" si="27"/>
        <v>37605</v>
      </c>
      <c r="T137" s="81">
        <f t="shared" si="27"/>
        <v>30378</v>
      </c>
      <c r="U137" s="81" t="str">
        <f t="shared" si="26"/>
        <v/>
      </c>
      <c r="V137" s="98">
        <f t="shared" si="17"/>
        <v>34078.25</v>
      </c>
      <c r="W137" s="81">
        <f t="shared" si="18"/>
        <v>36257.732826463922</v>
      </c>
      <c r="X137" s="81">
        <f t="shared" si="19"/>
        <v>18272.642390289449</v>
      </c>
      <c r="Y137" s="81">
        <f t="shared" si="20"/>
        <v>34264.869237079787</v>
      </c>
      <c r="Z137" s="81">
        <f t="shared" si="21"/>
        <v>12253.624276372335</v>
      </c>
      <c r="AA137" s="114">
        <f t="shared" si="22"/>
        <v>0.33795892134294225</v>
      </c>
      <c r="AC137" s="82">
        <f t="shared" si="23"/>
        <v>34078</v>
      </c>
      <c r="AD137" s="128">
        <f t="shared" si="24"/>
        <v>6475</v>
      </c>
      <c r="AE137" s="129">
        <f t="shared" si="25"/>
        <v>40553</v>
      </c>
    </row>
    <row r="138" spans="1:31" ht="50.1" customHeight="1" x14ac:dyDescent="0.25">
      <c r="A138" s="113">
        <v>126</v>
      </c>
      <c r="B138" s="19" t="s">
        <v>159</v>
      </c>
      <c r="C138" s="20" t="s">
        <v>11</v>
      </c>
      <c r="D138" s="17">
        <v>1</v>
      </c>
      <c r="E138" s="100">
        <v>57186</v>
      </c>
      <c r="F138" s="18">
        <v>75184.873949579836</v>
      </c>
      <c r="G138" s="18"/>
      <c r="H138" s="22">
        <v>19112.97852474323</v>
      </c>
      <c r="I138" s="22">
        <v>37634901</v>
      </c>
      <c r="J138" s="77">
        <v>81806</v>
      </c>
      <c r="K138" s="77">
        <v>53697.478991596639</v>
      </c>
      <c r="M138" s="81">
        <f t="shared" si="15"/>
        <v>-9020652.4452950843</v>
      </c>
      <c r="N138" s="81">
        <f t="shared" si="16"/>
        <v>21661281.889117058</v>
      </c>
      <c r="O138" s="81">
        <f t="shared" si="27"/>
        <v>57186</v>
      </c>
      <c r="P138" s="81">
        <f t="shared" si="27"/>
        <v>75184.873949579836</v>
      </c>
      <c r="Q138" s="81">
        <f t="shared" si="27"/>
        <v>0</v>
      </c>
      <c r="R138" s="81">
        <f t="shared" si="27"/>
        <v>19112.97852474323</v>
      </c>
      <c r="S138" s="81" t="str">
        <f t="shared" si="27"/>
        <v/>
      </c>
      <c r="T138" s="81">
        <f t="shared" si="27"/>
        <v>81806</v>
      </c>
      <c r="U138" s="81">
        <f t="shared" si="26"/>
        <v>53697.478991596639</v>
      </c>
      <c r="V138" s="98">
        <f t="shared" si="17"/>
        <v>47831.22191098662</v>
      </c>
      <c r="W138" s="81">
        <f t="shared" si="18"/>
        <v>6320314.721910987</v>
      </c>
      <c r="X138" s="81">
        <f t="shared" si="19"/>
        <v>19112.97852474323</v>
      </c>
      <c r="Y138" s="81">
        <f t="shared" si="20"/>
        <v>154470.80152676071</v>
      </c>
      <c r="Z138" s="81">
        <f t="shared" si="21"/>
        <v>15340967.167206071</v>
      </c>
      <c r="AA138" s="114">
        <f t="shared" si="22"/>
        <v>2.4272473511521011</v>
      </c>
      <c r="AC138" s="82">
        <f t="shared" si="23"/>
        <v>47831</v>
      </c>
      <c r="AD138" s="128">
        <f t="shared" si="24"/>
        <v>9088</v>
      </c>
      <c r="AE138" s="129">
        <f t="shared" si="25"/>
        <v>56919</v>
      </c>
    </row>
    <row r="139" spans="1:31" ht="50.1" customHeight="1" x14ac:dyDescent="0.25">
      <c r="A139" s="113">
        <v>127</v>
      </c>
      <c r="B139" s="19" t="s">
        <v>160</v>
      </c>
      <c r="C139" s="20" t="s">
        <v>161</v>
      </c>
      <c r="D139" s="17">
        <v>1</v>
      </c>
      <c r="E139" s="100">
        <v>203142</v>
      </c>
      <c r="F139" s="18">
        <v>183613.44537815126</v>
      </c>
      <c r="G139" s="18">
        <v>354454</v>
      </c>
      <c r="H139" s="22">
        <v>225283.61344537817</v>
      </c>
      <c r="I139" s="22"/>
      <c r="J139" s="77">
        <v>119747</v>
      </c>
      <c r="K139" s="77">
        <v>45000</v>
      </c>
      <c r="M139" s="81">
        <f t="shared" si="15"/>
        <v>84183.652720641898</v>
      </c>
      <c r="N139" s="81">
        <f t="shared" si="16"/>
        <v>292896.36688720121</v>
      </c>
      <c r="O139" s="81">
        <f t="shared" si="27"/>
        <v>203142</v>
      </c>
      <c r="P139" s="81">
        <f t="shared" si="27"/>
        <v>183613.44537815126</v>
      </c>
      <c r="Q139" s="81" t="str">
        <f t="shared" si="27"/>
        <v/>
      </c>
      <c r="R139" s="81">
        <f t="shared" si="27"/>
        <v>225283.61344537817</v>
      </c>
      <c r="S139" s="81" t="str">
        <f t="shared" si="27"/>
        <v/>
      </c>
      <c r="T139" s="81">
        <f t="shared" si="27"/>
        <v>119747</v>
      </c>
      <c r="U139" s="81" t="str">
        <f t="shared" si="26"/>
        <v/>
      </c>
      <c r="V139" s="98">
        <f t="shared" si="17"/>
        <v>182946.51470588235</v>
      </c>
      <c r="W139" s="81">
        <f t="shared" si="18"/>
        <v>188540.00980392157</v>
      </c>
      <c r="X139" s="81">
        <f t="shared" si="19"/>
        <v>45000</v>
      </c>
      <c r="Y139" s="81">
        <f t="shared" si="20"/>
        <v>158822.41937694474</v>
      </c>
      <c r="Z139" s="81">
        <f t="shared" si="21"/>
        <v>104356.35708327967</v>
      </c>
      <c r="AA139" s="114">
        <f t="shared" si="22"/>
        <v>0.5534971446740059</v>
      </c>
      <c r="AC139" s="82">
        <f t="shared" si="23"/>
        <v>182947</v>
      </c>
      <c r="AD139" s="128">
        <f t="shared" si="24"/>
        <v>34760</v>
      </c>
      <c r="AE139" s="129">
        <f t="shared" si="25"/>
        <v>217707</v>
      </c>
    </row>
    <row r="140" spans="1:31" ht="50.1" customHeight="1" x14ac:dyDescent="0.25">
      <c r="A140" s="113">
        <v>128</v>
      </c>
      <c r="B140" s="19" t="s">
        <v>162</v>
      </c>
      <c r="C140" s="20" t="s">
        <v>11</v>
      </c>
      <c r="D140" s="17">
        <v>1</v>
      </c>
      <c r="E140" s="100">
        <v>831305</v>
      </c>
      <c r="F140" s="18">
        <v>859890.75630252098</v>
      </c>
      <c r="G140" s="18">
        <v>754622</v>
      </c>
      <c r="H140" s="22">
        <v>442720.5882352941</v>
      </c>
      <c r="I140" s="22">
        <v>1941905</v>
      </c>
      <c r="J140" s="77">
        <v>560924</v>
      </c>
      <c r="K140" s="77">
        <v>52941.176470588238</v>
      </c>
      <c r="M140" s="81">
        <f t="shared" si="15"/>
        <v>193233.90079266869</v>
      </c>
      <c r="N140" s="81">
        <f t="shared" si="16"/>
        <v>1362282.8194954465</v>
      </c>
      <c r="O140" s="81">
        <f t="shared" si="27"/>
        <v>831305</v>
      </c>
      <c r="P140" s="81">
        <f t="shared" si="27"/>
        <v>859890.75630252098</v>
      </c>
      <c r="Q140" s="81">
        <f t="shared" si="27"/>
        <v>754622</v>
      </c>
      <c r="R140" s="81">
        <f t="shared" si="27"/>
        <v>442720.5882352941</v>
      </c>
      <c r="S140" s="81" t="str">
        <f t="shared" si="27"/>
        <v/>
      </c>
      <c r="T140" s="81">
        <f t="shared" si="27"/>
        <v>560924</v>
      </c>
      <c r="U140" s="81" t="str">
        <f t="shared" si="26"/>
        <v/>
      </c>
      <c r="V140" s="98">
        <f t="shared" si="17"/>
        <v>689892.46890756302</v>
      </c>
      <c r="W140" s="81">
        <f t="shared" si="18"/>
        <v>777758.36014405754</v>
      </c>
      <c r="X140" s="81">
        <f t="shared" si="19"/>
        <v>52941.176470588238</v>
      </c>
      <c r="Y140" s="81">
        <f t="shared" si="20"/>
        <v>542177.1450453297</v>
      </c>
      <c r="Z140" s="81">
        <f t="shared" si="21"/>
        <v>584524.45935138885</v>
      </c>
      <c r="AA140" s="114">
        <f t="shared" si="22"/>
        <v>0.75155021058612903</v>
      </c>
      <c r="AC140" s="82">
        <f t="shared" si="23"/>
        <v>689892</v>
      </c>
      <c r="AD140" s="128">
        <f t="shared" si="24"/>
        <v>131079</v>
      </c>
      <c r="AE140" s="129">
        <f t="shared" si="25"/>
        <v>820971</v>
      </c>
    </row>
    <row r="141" spans="1:31" ht="50.1" customHeight="1" x14ac:dyDescent="0.25">
      <c r="A141" s="113">
        <v>129</v>
      </c>
      <c r="B141" s="19" t="s">
        <v>163</v>
      </c>
      <c r="C141" s="20" t="s">
        <v>11</v>
      </c>
      <c r="D141" s="17">
        <v>1</v>
      </c>
      <c r="E141" s="100">
        <v>186206</v>
      </c>
      <c r="F141" s="18">
        <v>187285.71428571426</v>
      </c>
      <c r="G141" s="18">
        <v>198151</v>
      </c>
      <c r="H141" s="22">
        <v>80955.882352941175</v>
      </c>
      <c r="I141" s="22">
        <v>515168</v>
      </c>
      <c r="J141" s="77">
        <v>122142</v>
      </c>
      <c r="K141" s="77">
        <v>50294.117647058825</v>
      </c>
      <c r="M141" s="81">
        <f t="shared" si="15"/>
        <v>37714.986423928378</v>
      </c>
      <c r="N141" s="81">
        <f t="shared" si="16"/>
        <v>345200.07480056142</v>
      </c>
      <c r="O141" s="81">
        <f t="shared" si="27"/>
        <v>186206</v>
      </c>
      <c r="P141" s="81">
        <f t="shared" si="27"/>
        <v>187285.71428571426</v>
      </c>
      <c r="Q141" s="81">
        <f t="shared" si="27"/>
        <v>198151</v>
      </c>
      <c r="R141" s="81">
        <f t="shared" si="27"/>
        <v>80955.882352941175</v>
      </c>
      <c r="S141" s="81" t="str">
        <f t="shared" si="27"/>
        <v/>
      </c>
      <c r="T141" s="81">
        <f t="shared" si="27"/>
        <v>122142</v>
      </c>
      <c r="U141" s="81">
        <f t="shared" si="26"/>
        <v>50294.117647058825</v>
      </c>
      <c r="V141" s="98">
        <f t="shared" si="17"/>
        <v>137505.78571428571</v>
      </c>
      <c r="W141" s="81">
        <f t="shared" si="18"/>
        <v>191457.53061224491</v>
      </c>
      <c r="X141" s="81">
        <f t="shared" si="19"/>
        <v>50294.117647058825</v>
      </c>
      <c r="Y141" s="81">
        <f t="shared" si="20"/>
        <v>150763.53088781922</v>
      </c>
      <c r="Z141" s="81">
        <f t="shared" si="21"/>
        <v>153742.54418831653</v>
      </c>
      <c r="AA141" s="114">
        <f t="shared" si="22"/>
        <v>0.80301121453241875</v>
      </c>
      <c r="AC141" s="82">
        <f t="shared" si="23"/>
        <v>137506</v>
      </c>
      <c r="AD141" s="128">
        <f t="shared" si="24"/>
        <v>26126</v>
      </c>
      <c r="AE141" s="129">
        <f t="shared" si="25"/>
        <v>163632</v>
      </c>
    </row>
    <row r="142" spans="1:31" ht="50.1" customHeight="1" x14ac:dyDescent="0.25">
      <c r="A142" s="113">
        <v>130</v>
      </c>
      <c r="B142" s="19" t="s">
        <v>164</v>
      </c>
      <c r="C142" s="20" t="s">
        <v>26</v>
      </c>
      <c r="D142" s="17">
        <v>1</v>
      </c>
      <c r="E142" s="100">
        <v>179993</v>
      </c>
      <c r="F142" s="18">
        <v>214344.53781512604</v>
      </c>
      <c r="G142" s="18">
        <v>186387</v>
      </c>
      <c r="H142" s="22">
        <v>122342.43697478992</v>
      </c>
      <c r="I142" s="22">
        <v>8909787</v>
      </c>
      <c r="J142" s="77">
        <v>127310</v>
      </c>
      <c r="K142" s="77">
        <v>50672.268907563026</v>
      </c>
      <c r="M142" s="81">
        <f t="shared" ref="M142:M205" si="28">+W142-Z142</f>
        <v>-1913830.1839057121</v>
      </c>
      <c r="N142" s="81">
        <f t="shared" ref="N142:N205" si="29">+W142+Z142</f>
        <v>4711211.9678192772</v>
      </c>
      <c r="O142" s="81">
        <f t="shared" si="27"/>
        <v>179993</v>
      </c>
      <c r="P142" s="81">
        <f t="shared" si="27"/>
        <v>214344.53781512604</v>
      </c>
      <c r="Q142" s="81">
        <f t="shared" si="27"/>
        <v>186387</v>
      </c>
      <c r="R142" s="81">
        <f t="shared" si="27"/>
        <v>122342.43697478992</v>
      </c>
      <c r="S142" s="81" t="str">
        <f t="shared" si="27"/>
        <v/>
      </c>
      <c r="T142" s="81">
        <f t="shared" si="27"/>
        <v>127310</v>
      </c>
      <c r="U142" s="81">
        <f t="shared" si="26"/>
        <v>50672.268907563026</v>
      </c>
      <c r="V142" s="98">
        <f t="shared" ref="V142:V205" si="30">AVERAGE(O142:U142)</f>
        <v>146841.54061624649</v>
      </c>
      <c r="W142" s="81">
        <f t="shared" ref="W142:W205" si="31">AVERAGE(E142:K142)</f>
        <v>1398690.8919567827</v>
      </c>
      <c r="X142" s="81">
        <f t="shared" ref="X142:X205" si="32">MIN(E142:K142)</f>
        <v>50672.268907563026</v>
      </c>
      <c r="Y142" s="81">
        <f t="shared" ref="Y142:Y205" si="33">GEOMEAN(E142:K142)</f>
        <v>243369.3337515131</v>
      </c>
      <c r="Z142" s="81">
        <f t="shared" ref="Z142:Z205" si="34">STDEVA(E142:K142)</f>
        <v>3312521.0758624948</v>
      </c>
      <c r="AA142" s="114">
        <f t="shared" ref="AA142:AA205" si="35">+Z142/W142</f>
        <v>2.3683010269897764</v>
      </c>
      <c r="AC142" s="82">
        <f t="shared" ref="AC142:AC205" si="36">ROUND(IF(V142&lt;W142,V142,W142),0)</f>
        <v>146842</v>
      </c>
      <c r="AD142" s="128">
        <f t="shared" ref="AD142:AD205" si="37">ROUND((AC142*0.19),0)</f>
        <v>27900</v>
      </c>
      <c r="AE142" s="129">
        <f t="shared" ref="AE142:AE205" si="38">+AC142+AD142</f>
        <v>174742</v>
      </c>
    </row>
    <row r="143" spans="1:31" ht="50.1" customHeight="1" x14ac:dyDescent="0.25">
      <c r="A143" s="113">
        <v>131</v>
      </c>
      <c r="B143" s="19" t="s">
        <v>165</v>
      </c>
      <c r="C143" s="20" t="s">
        <v>11</v>
      </c>
      <c r="D143" s="17">
        <v>1</v>
      </c>
      <c r="E143" s="100">
        <v>1377166</v>
      </c>
      <c r="F143" s="18">
        <v>3372495.7983193276</v>
      </c>
      <c r="G143" s="18">
        <v>1804426</v>
      </c>
      <c r="H143" s="22">
        <v>565619.74789915967</v>
      </c>
      <c r="I143" s="22">
        <v>8909787</v>
      </c>
      <c r="J143" s="77">
        <v>1455252</v>
      </c>
      <c r="K143" s="77">
        <v>220168.06722689077</v>
      </c>
      <c r="M143" s="81">
        <f t="shared" si="28"/>
        <v>-460045.19374906784</v>
      </c>
      <c r="N143" s="81">
        <f t="shared" si="29"/>
        <v>5518592.2261620332</v>
      </c>
      <c r="O143" s="81">
        <f t="shared" si="27"/>
        <v>1377166</v>
      </c>
      <c r="P143" s="81">
        <f t="shared" si="27"/>
        <v>3372495.7983193276</v>
      </c>
      <c r="Q143" s="81">
        <f t="shared" si="27"/>
        <v>1804426</v>
      </c>
      <c r="R143" s="81">
        <f t="shared" si="27"/>
        <v>565619.74789915967</v>
      </c>
      <c r="S143" s="81" t="str">
        <f t="shared" si="27"/>
        <v/>
      </c>
      <c r="T143" s="81">
        <f t="shared" si="27"/>
        <v>1455252</v>
      </c>
      <c r="U143" s="81">
        <f t="shared" si="26"/>
        <v>220168.06722689077</v>
      </c>
      <c r="V143" s="98">
        <f t="shared" si="30"/>
        <v>1465854.6022408966</v>
      </c>
      <c r="W143" s="81">
        <f t="shared" si="31"/>
        <v>2529273.5162064829</v>
      </c>
      <c r="X143" s="81">
        <f t="shared" si="32"/>
        <v>220168.06722689077</v>
      </c>
      <c r="Y143" s="81">
        <f t="shared" si="33"/>
        <v>1450851.7217142123</v>
      </c>
      <c r="Z143" s="81">
        <f t="shared" si="34"/>
        <v>2989318.7099555507</v>
      </c>
      <c r="AA143" s="114">
        <f t="shared" si="35"/>
        <v>1.1818882737676644</v>
      </c>
      <c r="AC143" s="82">
        <f t="shared" si="36"/>
        <v>1465855</v>
      </c>
      <c r="AD143" s="128">
        <f t="shared" si="37"/>
        <v>278512</v>
      </c>
      <c r="AE143" s="129">
        <f t="shared" si="38"/>
        <v>1744367</v>
      </c>
    </row>
    <row r="144" spans="1:31" ht="50.1" customHeight="1" x14ac:dyDescent="0.25">
      <c r="A144" s="113">
        <v>132</v>
      </c>
      <c r="B144" s="19" t="s">
        <v>166</v>
      </c>
      <c r="C144" s="20" t="s">
        <v>11</v>
      </c>
      <c r="D144" s="17">
        <v>1</v>
      </c>
      <c r="E144" s="100">
        <v>1397568</v>
      </c>
      <c r="F144" s="18">
        <v>1366277.3109243696</v>
      </c>
      <c r="G144" s="18">
        <v>1188067</v>
      </c>
      <c r="H144" s="22">
        <v>565619.74789915967</v>
      </c>
      <c r="I144" s="22">
        <v>20</v>
      </c>
      <c r="J144" s="77">
        <v>891050</v>
      </c>
      <c r="K144" s="77">
        <v>210084.03361344538</v>
      </c>
      <c r="M144" s="81">
        <f t="shared" si="28"/>
        <v>242982.52402453625</v>
      </c>
      <c r="N144" s="81">
        <f t="shared" si="29"/>
        <v>1362356.3595288852</v>
      </c>
      <c r="O144" s="81" t="str">
        <f t="shared" si="27"/>
        <v/>
      </c>
      <c r="P144" s="81" t="str">
        <f t="shared" si="27"/>
        <v/>
      </c>
      <c r="Q144" s="81">
        <f t="shared" si="27"/>
        <v>1188067</v>
      </c>
      <c r="R144" s="81">
        <f t="shared" si="27"/>
        <v>565619.74789915967</v>
      </c>
      <c r="S144" s="81" t="str">
        <f t="shared" si="27"/>
        <v/>
      </c>
      <c r="T144" s="81">
        <f t="shared" si="27"/>
        <v>891050</v>
      </c>
      <c r="U144" s="81" t="str">
        <f t="shared" si="26"/>
        <v/>
      </c>
      <c r="V144" s="98">
        <f t="shared" si="30"/>
        <v>881578.91596638656</v>
      </c>
      <c r="W144" s="81">
        <f t="shared" si="31"/>
        <v>802669.44177671068</v>
      </c>
      <c r="X144" s="81">
        <f t="shared" si="32"/>
        <v>20</v>
      </c>
      <c r="Y144" s="81">
        <f t="shared" si="33"/>
        <v>173871.70663860097</v>
      </c>
      <c r="Z144" s="81">
        <f t="shared" si="34"/>
        <v>559686.91775217443</v>
      </c>
      <c r="AA144" s="114">
        <f t="shared" si="35"/>
        <v>0.69728195521347636</v>
      </c>
      <c r="AC144" s="82">
        <f t="shared" si="36"/>
        <v>802669</v>
      </c>
      <c r="AD144" s="128">
        <f t="shared" si="37"/>
        <v>152507</v>
      </c>
      <c r="AE144" s="129">
        <f t="shared" si="38"/>
        <v>955176</v>
      </c>
    </row>
    <row r="145" spans="1:31" ht="50.1" customHeight="1" x14ac:dyDescent="0.25">
      <c r="A145" s="113">
        <v>133</v>
      </c>
      <c r="B145" s="19" t="s">
        <v>167</v>
      </c>
      <c r="C145" s="20" t="s">
        <v>11</v>
      </c>
      <c r="D145" s="17">
        <v>1</v>
      </c>
      <c r="E145" s="100">
        <v>73817</v>
      </c>
      <c r="F145" s="18">
        <v>73252.100840336134</v>
      </c>
      <c r="G145" s="18">
        <v>118655</v>
      </c>
      <c r="H145" s="22">
        <v>41813.02521008403</v>
      </c>
      <c r="I145" s="22">
        <v>35</v>
      </c>
      <c r="J145" s="77">
        <v>45252</v>
      </c>
      <c r="K145" s="77">
        <v>226890.75630252101</v>
      </c>
      <c r="M145" s="81">
        <f t="shared" si="28"/>
        <v>9605.060766149807</v>
      </c>
      <c r="N145" s="81">
        <f t="shared" si="29"/>
        <v>156027.76276326197</v>
      </c>
      <c r="O145" s="81">
        <f t="shared" si="27"/>
        <v>73817</v>
      </c>
      <c r="P145" s="81">
        <f t="shared" si="27"/>
        <v>73252.100840336134</v>
      </c>
      <c r="Q145" s="81">
        <f t="shared" si="27"/>
        <v>118655</v>
      </c>
      <c r="R145" s="81">
        <f t="shared" si="27"/>
        <v>41813.02521008403</v>
      </c>
      <c r="S145" s="81" t="str">
        <f t="shared" si="27"/>
        <v/>
      </c>
      <c r="T145" s="81">
        <f t="shared" si="27"/>
        <v>45252</v>
      </c>
      <c r="U145" s="81" t="str">
        <f t="shared" si="26"/>
        <v/>
      </c>
      <c r="V145" s="98">
        <f t="shared" si="30"/>
        <v>70557.825210084033</v>
      </c>
      <c r="W145" s="81">
        <f t="shared" si="31"/>
        <v>82816.411764705888</v>
      </c>
      <c r="X145" s="81">
        <f t="shared" si="32"/>
        <v>35</v>
      </c>
      <c r="Y145" s="81">
        <f t="shared" si="33"/>
        <v>26686.98635611781</v>
      </c>
      <c r="Z145" s="81">
        <f t="shared" si="34"/>
        <v>73211.350998556081</v>
      </c>
      <c r="AA145" s="114">
        <f t="shared" si="35"/>
        <v>0.88401983904543879</v>
      </c>
      <c r="AC145" s="82">
        <f t="shared" si="36"/>
        <v>70558</v>
      </c>
      <c r="AD145" s="128">
        <f t="shared" si="37"/>
        <v>13406</v>
      </c>
      <c r="AE145" s="129">
        <f t="shared" si="38"/>
        <v>83964</v>
      </c>
    </row>
    <row r="146" spans="1:31" ht="50.1" customHeight="1" x14ac:dyDescent="0.25">
      <c r="A146" s="113">
        <v>134</v>
      </c>
      <c r="B146" s="19" t="s">
        <v>168</v>
      </c>
      <c r="C146" s="20" t="s">
        <v>11</v>
      </c>
      <c r="D146" s="17">
        <v>1</v>
      </c>
      <c r="E146" s="100">
        <v>130271</v>
      </c>
      <c r="F146" s="18">
        <v>138966.38655462186</v>
      </c>
      <c r="G146" s="18">
        <v>118655</v>
      </c>
      <c r="H146" s="22">
        <v>39674.36974789916</v>
      </c>
      <c r="I146" s="22">
        <v>27252682</v>
      </c>
      <c r="J146" s="77">
        <v>88991</v>
      </c>
      <c r="K146" s="77">
        <v>203361.34453781514</v>
      </c>
      <c r="M146" s="81">
        <f t="shared" si="28"/>
        <v>-6259229.584616838</v>
      </c>
      <c r="N146" s="81">
        <f t="shared" si="29"/>
        <v>14251401.327714076</v>
      </c>
      <c r="O146" s="81">
        <f t="shared" si="27"/>
        <v>130271</v>
      </c>
      <c r="P146" s="81">
        <f t="shared" si="27"/>
        <v>138966.38655462186</v>
      </c>
      <c r="Q146" s="81">
        <f t="shared" si="27"/>
        <v>118655</v>
      </c>
      <c r="R146" s="81">
        <f t="shared" si="27"/>
        <v>39674.36974789916</v>
      </c>
      <c r="S146" s="81" t="str">
        <f t="shared" si="27"/>
        <v/>
      </c>
      <c r="T146" s="81">
        <f t="shared" si="27"/>
        <v>88991</v>
      </c>
      <c r="U146" s="81">
        <f t="shared" si="26"/>
        <v>203361.34453781514</v>
      </c>
      <c r="V146" s="98">
        <f t="shared" si="30"/>
        <v>119986.51680672269</v>
      </c>
      <c r="W146" s="81">
        <f t="shared" si="31"/>
        <v>3996085.8715486196</v>
      </c>
      <c r="X146" s="81">
        <f t="shared" si="32"/>
        <v>39674.36974789916</v>
      </c>
      <c r="Y146" s="81">
        <f t="shared" si="33"/>
        <v>237026.42255847325</v>
      </c>
      <c r="Z146" s="81">
        <f t="shared" si="34"/>
        <v>10255315.456165457</v>
      </c>
      <c r="AA146" s="114">
        <f t="shared" si="35"/>
        <v>2.566340110251728</v>
      </c>
      <c r="AC146" s="82">
        <f t="shared" si="36"/>
        <v>119987</v>
      </c>
      <c r="AD146" s="128">
        <f t="shared" si="37"/>
        <v>22798</v>
      </c>
      <c r="AE146" s="129">
        <f t="shared" si="38"/>
        <v>142785</v>
      </c>
    </row>
    <row r="147" spans="1:31" ht="50.1" customHeight="1" x14ac:dyDescent="0.25">
      <c r="A147" s="113">
        <v>135</v>
      </c>
      <c r="B147" s="19" t="s">
        <v>169</v>
      </c>
      <c r="C147" s="20" t="s">
        <v>11</v>
      </c>
      <c r="D147" s="17">
        <v>1</v>
      </c>
      <c r="E147" s="100">
        <v>146479</v>
      </c>
      <c r="F147" s="18">
        <v>140899.15966386555</v>
      </c>
      <c r="G147" s="18">
        <v>122521</v>
      </c>
      <c r="H147" s="22">
        <v>90875</v>
      </c>
      <c r="I147" s="22">
        <v>16005844</v>
      </c>
      <c r="J147" s="77">
        <v>88167</v>
      </c>
      <c r="K147" s="77">
        <v>216806.72268907563</v>
      </c>
      <c r="M147" s="81">
        <f t="shared" si="28"/>
        <v>-3597381.9789535515</v>
      </c>
      <c r="N147" s="81">
        <f t="shared" si="29"/>
        <v>8400693.9453401063</v>
      </c>
      <c r="O147" s="81">
        <f t="shared" si="27"/>
        <v>146479</v>
      </c>
      <c r="P147" s="81">
        <f t="shared" si="27"/>
        <v>140899.15966386555</v>
      </c>
      <c r="Q147" s="81">
        <f t="shared" si="27"/>
        <v>122521</v>
      </c>
      <c r="R147" s="81">
        <f t="shared" si="27"/>
        <v>90875</v>
      </c>
      <c r="S147" s="81" t="str">
        <f t="shared" si="27"/>
        <v/>
      </c>
      <c r="T147" s="81">
        <f t="shared" si="27"/>
        <v>88167</v>
      </c>
      <c r="U147" s="81">
        <f t="shared" si="26"/>
        <v>216806.72268907563</v>
      </c>
      <c r="V147" s="98">
        <f t="shared" si="30"/>
        <v>134291.31372549021</v>
      </c>
      <c r="W147" s="81">
        <f t="shared" si="31"/>
        <v>2401655.9831932774</v>
      </c>
      <c r="X147" s="81">
        <f t="shared" si="32"/>
        <v>88167</v>
      </c>
      <c r="Y147" s="81">
        <f t="shared" si="33"/>
        <v>255101.92191810315</v>
      </c>
      <c r="Z147" s="81">
        <f t="shared" si="34"/>
        <v>5999037.9621468289</v>
      </c>
      <c r="AA147" s="114">
        <f t="shared" si="35"/>
        <v>2.4978756341990409</v>
      </c>
      <c r="AC147" s="82">
        <f t="shared" si="36"/>
        <v>134291</v>
      </c>
      <c r="AD147" s="128">
        <f t="shared" si="37"/>
        <v>25515</v>
      </c>
      <c r="AE147" s="129">
        <f t="shared" si="38"/>
        <v>159806</v>
      </c>
    </row>
    <row r="148" spans="1:31" ht="50.1" customHeight="1" x14ac:dyDescent="0.25">
      <c r="A148" s="113">
        <v>136</v>
      </c>
      <c r="B148" s="19" t="s">
        <v>170</v>
      </c>
      <c r="C148" s="20" t="s">
        <v>11</v>
      </c>
      <c r="D148" s="17">
        <v>1</v>
      </c>
      <c r="E148" s="100">
        <v>325264</v>
      </c>
      <c r="F148" s="18">
        <v>676277.31092436973</v>
      </c>
      <c r="G148" s="18">
        <v>781345</v>
      </c>
      <c r="H148" s="22">
        <v>145556.72268907563</v>
      </c>
      <c r="I148" s="22">
        <v>16005844</v>
      </c>
      <c r="J148" s="77">
        <v>189075</v>
      </c>
      <c r="K148" s="77">
        <v>121008.40336134455</v>
      </c>
      <c r="M148" s="81">
        <f t="shared" si="28"/>
        <v>-3308068.373065162</v>
      </c>
      <c r="N148" s="81">
        <f t="shared" si="29"/>
        <v>8520745.640772244</v>
      </c>
      <c r="O148" s="81">
        <f t="shared" si="27"/>
        <v>325264</v>
      </c>
      <c r="P148" s="81">
        <f t="shared" si="27"/>
        <v>676277.31092436973</v>
      </c>
      <c r="Q148" s="81">
        <f t="shared" si="27"/>
        <v>781345</v>
      </c>
      <c r="R148" s="81">
        <f t="shared" si="27"/>
        <v>145556.72268907563</v>
      </c>
      <c r="S148" s="81" t="str">
        <f t="shared" si="27"/>
        <v/>
      </c>
      <c r="T148" s="81">
        <f t="shared" si="27"/>
        <v>189075</v>
      </c>
      <c r="U148" s="81">
        <f t="shared" si="26"/>
        <v>121008.40336134455</v>
      </c>
      <c r="V148" s="98">
        <f t="shared" si="30"/>
        <v>373087.73949579831</v>
      </c>
      <c r="W148" s="81">
        <f t="shared" si="31"/>
        <v>2606338.6338535412</v>
      </c>
      <c r="X148" s="81">
        <f t="shared" si="32"/>
        <v>121008.40336134455</v>
      </c>
      <c r="Y148" s="81">
        <f t="shared" si="33"/>
        <v>511507.51672387664</v>
      </c>
      <c r="Z148" s="81">
        <f t="shared" si="34"/>
        <v>5914407.0069187032</v>
      </c>
      <c r="AA148" s="114">
        <f t="shared" si="35"/>
        <v>2.2692396644460948</v>
      </c>
      <c r="AC148" s="82">
        <f t="shared" si="36"/>
        <v>373088</v>
      </c>
      <c r="AD148" s="128">
        <f t="shared" si="37"/>
        <v>70887</v>
      </c>
      <c r="AE148" s="129">
        <f t="shared" si="38"/>
        <v>443975</v>
      </c>
    </row>
    <row r="149" spans="1:31" ht="50.1" customHeight="1" x14ac:dyDescent="0.25">
      <c r="A149" s="113">
        <v>137</v>
      </c>
      <c r="B149" s="19" t="s">
        <v>171</v>
      </c>
      <c r="C149" s="20" t="s">
        <v>11</v>
      </c>
      <c r="D149" s="17">
        <v>1</v>
      </c>
      <c r="E149" s="100">
        <v>65918</v>
      </c>
      <c r="F149" s="18">
        <v>82915.966386554617</v>
      </c>
      <c r="G149" s="18"/>
      <c r="H149" s="22">
        <v>185367.64705882352</v>
      </c>
      <c r="I149" s="22"/>
      <c r="J149" s="77">
        <v>62898</v>
      </c>
      <c r="K149" s="77">
        <v>110084.03361344538</v>
      </c>
      <c r="M149" s="81">
        <f t="shared" si="28"/>
        <v>50916.913315085505</v>
      </c>
      <c r="N149" s="81">
        <f t="shared" si="29"/>
        <v>151956.5455084439</v>
      </c>
      <c r="O149" s="81">
        <f t="shared" si="27"/>
        <v>65918</v>
      </c>
      <c r="P149" s="81">
        <f t="shared" si="27"/>
        <v>82915.966386554617</v>
      </c>
      <c r="Q149" s="81" t="str">
        <f t="shared" si="27"/>
        <v/>
      </c>
      <c r="R149" s="81" t="str">
        <f t="shared" si="27"/>
        <v/>
      </c>
      <c r="S149" s="81" t="str">
        <f t="shared" si="27"/>
        <v/>
      </c>
      <c r="T149" s="81">
        <f t="shared" si="27"/>
        <v>62898</v>
      </c>
      <c r="U149" s="81">
        <f t="shared" si="26"/>
        <v>110084.03361344538</v>
      </c>
      <c r="V149" s="98">
        <f t="shared" si="30"/>
        <v>80454</v>
      </c>
      <c r="W149" s="81">
        <f t="shared" si="31"/>
        <v>101436.7294117647</v>
      </c>
      <c r="X149" s="81">
        <f t="shared" si="32"/>
        <v>62898</v>
      </c>
      <c r="Y149" s="81">
        <f t="shared" si="33"/>
        <v>93155.276520618747</v>
      </c>
      <c r="Z149" s="81">
        <f t="shared" si="34"/>
        <v>50519.816096679191</v>
      </c>
      <c r="AA149" s="114">
        <f t="shared" si="35"/>
        <v>0.4980426359332113</v>
      </c>
      <c r="AC149" s="82">
        <f t="shared" si="36"/>
        <v>80454</v>
      </c>
      <c r="AD149" s="128">
        <f t="shared" si="37"/>
        <v>15286</v>
      </c>
      <c r="AE149" s="129">
        <f t="shared" si="38"/>
        <v>95740</v>
      </c>
    </row>
    <row r="150" spans="1:31" ht="50.1" customHeight="1" x14ac:dyDescent="0.25">
      <c r="A150" s="113">
        <v>138</v>
      </c>
      <c r="B150" s="19" t="s">
        <v>172</v>
      </c>
      <c r="C150" s="20" t="s">
        <v>11</v>
      </c>
      <c r="D150" s="17">
        <v>1</v>
      </c>
      <c r="E150" s="100">
        <v>163025</v>
      </c>
      <c r="F150" s="18">
        <v>154428.57142857145</v>
      </c>
      <c r="G150" s="18">
        <v>134286</v>
      </c>
      <c r="H150" s="22">
        <v>185367.64705882352</v>
      </c>
      <c r="I150" s="22"/>
      <c r="J150" s="77">
        <v>83823</v>
      </c>
      <c r="K150" s="77">
        <v>93277.310924369755</v>
      </c>
      <c r="M150" s="81">
        <f t="shared" si="28"/>
        <v>95558.516477498764</v>
      </c>
      <c r="N150" s="81">
        <f t="shared" si="29"/>
        <v>175843.99332642282</v>
      </c>
      <c r="O150" s="81">
        <f t="shared" si="27"/>
        <v>163025</v>
      </c>
      <c r="P150" s="81">
        <f t="shared" si="27"/>
        <v>154428.57142857145</v>
      </c>
      <c r="Q150" s="81">
        <f t="shared" si="27"/>
        <v>134286</v>
      </c>
      <c r="R150" s="81" t="str">
        <f t="shared" si="27"/>
        <v/>
      </c>
      <c r="S150" s="81" t="str">
        <f t="shared" si="27"/>
        <v/>
      </c>
      <c r="T150" s="81" t="str">
        <f t="shared" si="27"/>
        <v/>
      </c>
      <c r="U150" s="81" t="str">
        <f t="shared" si="26"/>
        <v/>
      </c>
      <c r="V150" s="98">
        <f t="shared" si="30"/>
        <v>150579.85714285716</v>
      </c>
      <c r="W150" s="81">
        <f t="shared" si="31"/>
        <v>135701.25490196078</v>
      </c>
      <c r="X150" s="81">
        <f t="shared" si="32"/>
        <v>83823</v>
      </c>
      <c r="Y150" s="81">
        <f t="shared" si="33"/>
        <v>130325.96795508792</v>
      </c>
      <c r="Z150" s="81">
        <f t="shared" si="34"/>
        <v>40142.738424462019</v>
      </c>
      <c r="AA150" s="114">
        <f t="shared" si="35"/>
        <v>0.29581700223379426</v>
      </c>
      <c r="AC150" s="82">
        <f t="shared" si="36"/>
        <v>135701</v>
      </c>
      <c r="AD150" s="128">
        <f t="shared" si="37"/>
        <v>25783</v>
      </c>
      <c r="AE150" s="129">
        <f t="shared" si="38"/>
        <v>161484</v>
      </c>
    </row>
    <row r="151" spans="1:31" ht="50.1" customHeight="1" x14ac:dyDescent="0.25">
      <c r="A151" s="113">
        <v>139</v>
      </c>
      <c r="B151" s="19" t="s">
        <v>173</v>
      </c>
      <c r="C151" s="20" t="s">
        <v>11</v>
      </c>
      <c r="D151" s="17">
        <v>1</v>
      </c>
      <c r="E151" s="100">
        <v>89987</v>
      </c>
      <c r="F151" s="18">
        <v>57789.915966386558</v>
      </c>
      <c r="G151" s="18"/>
      <c r="H151" s="22">
        <v>185367.64705882352</v>
      </c>
      <c r="I151" s="22">
        <v>77794</v>
      </c>
      <c r="J151" s="77">
        <v>11849</v>
      </c>
      <c r="K151" s="77">
        <v>121008.40336134455</v>
      </c>
      <c r="M151" s="81">
        <f t="shared" si="28"/>
        <v>31729.074511697145</v>
      </c>
      <c r="N151" s="81">
        <f t="shared" si="29"/>
        <v>149536.24761715441</v>
      </c>
      <c r="O151" s="81">
        <f t="shared" si="27"/>
        <v>89987</v>
      </c>
      <c r="P151" s="81">
        <f t="shared" si="27"/>
        <v>57789.915966386558</v>
      </c>
      <c r="Q151" s="81" t="str">
        <f t="shared" si="27"/>
        <v/>
      </c>
      <c r="R151" s="81" t="str">
        <f t="shared" si="27"/>
        <v/>
      </c>
      <c r="S151" s="81">
        <f t="shared" si="27"/>
        <v>77794</v>
      </c>
      <c r="T151" s="81" t="str">
        <f t="shared" si="27"/>
        <v/>
      </c>
      <c r="U151" s="81">
        <f t="shared" si="26"/>
        <v>121008.40336134455</v>
      </c>
      <c r="V151" s="98">
        <f t="shared" si="30"/>
        <v>86644.829831932773</v>
      </c>
      <c r="W151" s="81">
        <f t="shared" si="31"/>
        <v>90632.661064425774</v>
      </c>
      <c r="X151" s="81">
        <f t="shared" si="32"/>
        <v>11849</v>
      </c>
      <c r="Y151" s="81">
        <f t="shared" si="33"/>
        <v>68958.030802324967</v>
      </c>
      <c r="Z151" s="81">
        <f t="shared" si="34"/>
        <v>58903.58655272863</v>
      </c>
      <c r="AA151" s="114">
        <f t="shared" si="35"/>
        <v>0.64991566904184028</v>
      </c>
      <c r="AC151" s="82">
        <f t="shared" si="36"/>
        <v>86645</v>
      </c>
      <c r="AD151" s="128">
        <f t="shared" si="37"/>
        <v>16463</v>
      </c>
      <c r="AE151" s="129">
        <f t="shared" si="38"/>
        <v>103108</v>
      </c>
    </row>
    <row r="152" spans="1:31" ht="50.1" customHeight="1" x14ac:dyDescent="0.25">
      <c r="A152" s="113">
        <v>140</v>
      </c>
      <c r="B152" s="19" t="s">
        <v>174</v>
      </c>
      <c r="C152" s="20" t="s">
        <v>11</v>
      </c>
      <c r="D152" s="17">
        <v>1</v>
      </c>
      <c r="E152" s="100">
        <v>44908</v>
      </c>
      <c r="F152" s="18">
        <v>77117.647058823539</v>
      </c>
      <c r="G152" s="18"/>
      <c r="H152" s="22">
        <v>185367.64705882352</v>
      </c>
      <c r="I152" s="22">
        <v>511917</v>
      </c>
      <c r="J152" s="77">
        <v>13737</v>
      </c>
      <c r="K152" s="77">
        <v>93277.310924369755</v>
      </c>
      <c r="M152" s="81">
        <f t="shared" si="28"/>
        <v>-30144.68895665204</v>
      </c>
      <c r="N152" s="81">
        <f t="shared" si="29"/>
        <v>338919.55730399094</v>
      </c>
      <c r="O152" s="81">
        <f t="shared" si="27"/>
        <v>44908</v>
      </c>
      <c r="P152" s="81">
        <f t="shared" si="27"/>
        <v>77117.647058823539</v>
      </c>
      <c r="Q152" s="81">
        <f t="shared" si="27"/>
        <v>0</v>
      </c>
      <c r="R152" s="81">
        <f t="shared" si="27"/>
        <v>185367.64705882352</v>
      </c>
      <c r="S152" s="81" t="str">
        <f t="shared" si="27"/>
        <v/>
      </c>
      <c r="T152" s="81">
        <f t="shared" si="27"/>
        <v>13737</v>
      </c>
      <c r="U152" s="81">
        <f t="shared" si="26"/>
        <v>93277.310924369755</v>
      </c>
      <c r="V152" s="98">
        <f t="shared" si="30"/>
        <v>69067.934173669477</v>
      </c>
      <c r="W152" s="81">
        <f t="shared" si="31"/>
        <v>154387.43417366946</v>
      </c>
      <c r="X152" s="81">
        <f t="shared" si="32"/>
        <v>13737</v>
      </c>
      <c r="Y152" s="81">
        <f t="shared" si="33"/>
        <v>86575.793666593949</v>
      </c>
      <c r="Z152" s="81">
        <f t="shared" si="34"/>
        <v>184532.1231303215</v>
      </c>
      <c r="AA152" s="114">
        <f t="shared" si="35"/>
        <v>1.195253513461092</v>
      </c>
      <c r="AC152" s="82">
        <f t="shared" si="36"/>
        <v>69068</v>
      </c>
      <c r="AD152" s="128">
        <f t="shared" si="37"/>
        <v>13123</v>
      </c>
      <c r="AE152" s="129">
        <f t="shared" si="38"/>
        <v>82191</v>
      </c>
    </row>
    <row r="153" spans="1:31" ht="50.1" customHeight="1" x14ac:dyDescent="0.25">
      <c r="A153" s="113">
        <v>141</v>
      </c>
      <c r="B153" s="19" t="s">
        <v>175</v>
      </c>
      <c r="C153" s="20" t="s">
        <v>11</v>
      </c>
      <c r="D153" s="17">
        <v>1</v>
      </c>
      <c r="E153" s="100">
        <v>125415</v>
      </c>
      <c r="F153" s="18">
        <v>109974.78991596638</v>
      </c>
      <c r="G153" s="18"/>
      <c r="H153" s="22">
        <v>89024.159663865546</v>
      </c>
      <c r="I153" s="22">
        <v>511917</v>
      </c>
      <c r="J153" s="77">
        <v>34034</v>
      </c>
      <c r="K153" s="77">
        <v>103361.34453781514</v>
      </c>
      <c r="M153" s="81">
        <f t="shared" si="28"/>
        <v>-11853.466840759502</v>
      </c>
      <c r="N153" s="81">
        <f t="shared" si="29"/>
        <v>336428.89821330848</v>
      </c>
      <c r="O153" s="81">
        <f t="shared" si="27"/>
        <v>125415</v>
      </c>
      <c r="P153" s="81">
        <f t="shared" si="27"/>
        <v>109974.78991596638</v>
      </c>
      <c r="Q153" s="81">
        <f t="shared" si="27"/>
        <v>0</v>
      </c>
      <c r="R153" s="81">
        <f t="shared" si="27"/>
        <v>89024.159663865546</v>
      </c>
      <c r="S153" s="81" t="str">
        <f t="shared" si="27"/>
        <v/>
      </c>
      <c r="T153" s="81">
        <f t="shared" si="27"/>
        <v>34034</v>
      </c>
      <c r="U153" s="81">
        <f t="shared" si="26"/>
        <v>103361.34453781514</v>
      </c>
      <c r="V153" s="98">
        <f t="shared" si="30"/>
        <v>76968.215686274503</v>
      </c>
      <c r="W153" s="81">
        <f t="shared" si="31"/>
        <v>162287.71568627449</v>
      </c>
      <c r="X153" s="81">
        <f t="shared" si="32"/>
        <v>34034</v>
      </c>
      <c r="Y153" s="81">
        <f t="shared" si="33"/>
        <v>114139.73690904985</v>
      </c>
      <c r="Z153" s="81">
        <f t="shared" si="34"/>
        <v>174141.18252703399</v>
      </c>
      <c r="AA153" s="114">
        <f t="shared" si="35"/>
        <v>1.073039828003211</v>
      </c>
      <c r="AC153" s="82">
        <f t="shared" si="36"/>
        <v>76968</v>
      </c>
      <c r="AD153" s="128">
        <f t="shared" si="37"/>
        <v>14624</v>
      </c>
      <c r="AE153" s="129">
        <f t="shared" si="38"/>
        <v>91592</v>
      </c>
    </row>
    <row r="154" spans="1:31" ht="50.1" customHeight="1" x14ac:dyDescent="0.25">
      <c r="A154" s="113">
        <v>142</v>
      </c>
      <c r="B154" s="19" t="s">
        <v>176</v>
      </c>
      <c r="C154" s="20" t="s">
        <v>11</v>
      </c>
      <c r="D154" s="17">
        <v>1</v>
      </c>
      <c r="E154" s="100">
        <v>213304</v>
      </c>
      <c r="F154" s="18">
        <v>199462.18487394956</v>
      </c>
      <c r="G154" s="18">
        <v>420000</v>
      </c>
      <c r="H154" s="22">
        <v>89024.159663865546</v>
      </c>
      <c r="I154" s="22">
        <v>16005844</v>
      </c>
      <c r="J154" s="77">
        <v>130049</v>
      </c>
      <c r="K154" s="77">
        <v>95798.319327731093</v>
      </c>
      <c r="M154" s="81">
        <f t="shared" si="28"/>
        <v>-3527910.7045024801</v>
      </c>
      <c r="N154" s="81">
        <f t="shared" si="29"/>
        <v>8428905.4656069223</v>
      </c>
      <c r="O154" s="81">
        <f t="shared" si="27"/>
        <v>213304</v>
      </c>
      <c r="P154" s="81">
        <f t="shared" si="27"/>
        <v>199462.18487394956</v>
      </c>
      <c r="Q154" s="81">
        <f t="shared" si="27"/>
        <v>420000</v>
      </c>
      <c r="R154" s="81">
        <f t="shared" si="27"/>
        <v>89024.159663865546</v>
      </c>
      <c r="S154" s="81" t="str">
        <f t="shared" si="27"/>
        <v/>
      </c>
      <c r="T154" s="81">
        <f t="shared" si="27"/>
        <v>130049</v>
      </c>
      <c r="U154" s="81">
        <f t="shared" si="26"/>
        <v>95798.319327731093</v>
      </c>
      <c r="V154" s="98">
        <f t="shared" si="30"/>
        <v>191272.94397759103</v>
      </c>
      <c r="W154" s="81">
        <f t="shared" si="31"/>
        <v>2450497.3805522211</v>
      </c>
      <c r="X154" s="81">
        <f t="shared" si="32"/>
        <v>89024.159663865546</v>
      </c>
      <c r="Y154" s="81">
        <f t="shared" si="33"/>
        <v>316369.28923073929</v>
      </c>
      <c r="Z154" s="81">
        <f t="shared" si="34"/>
        <v>5978408.0850547012</v>
      </c>
      <c r="AA154" s="114">
        <f t="shared" si="35"/>
        <v>2.4396712816348587</v>
      </c>
      <c r="AC154" s="82">
        <f t="shared" si="36"/>
        <v>191273</v>
      </c>
      <c r="AD154" s="128">
        <f t="shared" si="37"/>
        <v>36342</v>
      </c>
      <c r="AE154" s="129">
        <f t="shared" si="38"/>
        <v>227615</v>
      </c>
    </row>
    <row r="155" spans="1:31" ht="50.1" customHeight="1" x14ac:dyDescent="0.25">
      <c r="A155" s="113">
        <v>143</v>
      </c>
      <c r="B155" s="19" t="s">
        <v>177</v>
      </c>
      <c r="C155" s="20" t="s">
        <v>11</v>
      </c>
      <c r="D155" s="17">
        <v>1</v>
      </c>
      <c r="E155" s="100">
        <v>251989</v>
      </c>
      <c r="F155" s="18">
        <v>309050.42016806721</v>
      </c>
      <c r="G155" s="18">
        <v>268739</v>
      </c>
      <c r="H155" s="22">
        <v>171712.18487394959</v>
      </c>
      <c r="I155" s="22"/>
      <c r="J155" s="77">
        <v>98319</v>
      </c>
      <c r="K155" s="77">
        <v>123529.41176470589</v>
      </c>
      <c r="M155" s="81">
        <f t="shared" si="28"/>
        <v>118782.73591294212</v>
      </c>
      <c r="N155" s="81">
        <f t="shared" si="29"/>
        <v>288996.93635596544</v>
      </c>
      <c r="O155" s="81">
        <f t="shared" si="27"/>
        <v>251989</v>
      </c>
      <c r="P155" s="81" t="str">
        <f t="shared" si="27"/>
        <v/>
      </c>
      <c r="Q155" s="81">
        <f t="shared" si="27"/>
        <v>268739</v>
      </c>
      <c r="R155" s="81">
        <f t="shared" si="27"/>
        <v>171712.18487394959</v>
      </c>
      <c r="S155" s="81" t="str">
        <f t="shared" si="27"/>
        <v/>
      </c>
      <c r="T155" s="81" t="str">
        <f t="shared" si="27"/>
        <v/>
      </c>
      <c r="U155" s="81">
        <f t="shared" si="26"/>
        <v>123529.41176470589</v>
      </c>
      <c r="V155" s="98">
        <f t="shared" si="30"/>
        <v>203992.39915966388</v>
      </c>
      <c r="W155" s="81">
        <f t="shared" si="31"/>
        <v>203889.83613445377</v>
      </c>
      <c r="X155" s="81">
        <f t="shared" si="32"/>
        <v>98319</v>
      </c>
      <c r="Y155" s="81">
        <f t="shared" si="33"/>
        <v>187639.85690802176</v>
      </c>
      <c r="Z155" s="81">
        <f t="shared" si="34"/>
        <v>85107.100221511646</v>
      </c>
      <c r="AA155" s="114">
        <f t="shared" si="35"/>
        <v>0.41741708088572077</v>
      </c>
      <c r="AC155" s="82">
        <f t="shared" si="36"/>
        <v>203890</v>
      </c>
      <c r="AD155" s="128">
        <f t="shared" si="37"/>
        <v>38739</v>
      </c>
      <c r="AE155" s="129">
        <f t="shared" si="38"/>
        <v>242629</v>
      </c>
    </row>
    <row r="156" spans="1:31" ht="50.1" customHeight="1" x14ac:dyDescent="0.25">
      <c r="A156" s="113">
        <v>144</v>
      </c>
      <c r="B156" s="19" t="s">
        <v>178</v>
      </c>
      <c r="C156" s="20" t="s">
        <v>11</v>
      </c>
      <c r="D156" s="17">
        <v>1</v>
      </c>
      <c r="E156" s="100">
        <v>28217</v>
      </c>
      <c r="F156" s="18">
        <v>26865.546218487394</v>
      </c>
      <c r="G156" s="18"/>
      <c r="H156" s="22">
        <v>18179.271708683475</v>
      </c>
      <c r="I156" s="22"/>
      <c r="J156" s="77">
        <v>22563</v>
      </c>
      <c r="K156" s="77">
        <v>120168.06722689077</v>
      </c>
      <c r="M156" s="81">
        <f t="shared" si="28"/>
        <v>-8.2240689197351458</v>
      </c>
      <c r="N156" s="81">
        <f t="shared" si="29"/>
        <v>86405.378130544384</v>
      </c>
      <c r="O156" s="81">
        <f t="shared" si="27"/>
        <v>28217</v>
      </c>
      <c r="P156" s="81">
        <f t="shared" si="27"/>
        <v>26865.546218487394</v>
      </c>
      <c r="Q156" s="81">
        <f t="shared" si="27"/>
        <v>0</v>
      </c>
      <c r="R156" s="81">
        <f t="shared" si="27"/>
        <v>18179.271708683475</v>
      </c>
      <c r="S156" s="81">
        <f t="shared" si="27"/>
        <v>0</v>
      </c>
      <c r="T156" s="81">
        <f t="shared" si="27"/>
        <v>22563</v>
      </c>
      <c r="U156" s="81" t="str">
        <f t="shared" si="26"/>
        <v/>
      </c>
      <c r="V156" s="98">
        <f t="shared" si="30"/>
        <v>15970.802987861811</v>
      </c>
      <c r="W156" s="81">
        <f t="shared" si="31"/>
        <v>43198.577030812325</v>
      </c>
      <c r="X156" s="81">
        <f t="shared" si="32"/>
        <v>18179.271708683475</v>
      </c>
      <c r="Y156" s="81">
        <f t="shared" si="33"/>
        <v>32695.936605107738</v>
      </c>
      <c r="Z156" s="81">
        <f t="shared" si="34"/>
        <v>43206.80109973206</v>
      </c>
      <c r="AA156" s="114">
        <f t="shared" si="35"/>
        <v>1.0001903782366226</v>
      </c>
      <c r="AC156" s="82">
        <f t="shared" si="36"/>
        <v>15971</v>
      </c>
      <c r="AD156" s="128">
        <f t="shared" si="37"/>
        <v>3034</v>
      </c>
      <c r="AE156" s="129">
        <f t="shared" si="38"/>
        <v>19005</v>
      </c>
    </row>
    <row r="157" spans="1:31" ht="50.1" customHeight="1" x14ac:dyDescent="0.25">
      <c r="A157" s="113">
        <v>145</v>
      </c>
      <c r="B157" s="19" t="s">
        <v>179</v>
      </c>
      <c r="C157" s="20" t="s">
        <v>11</v>
      </c>
      <c r="D157" s="17">
        <v>1</v>
      </c>
      <c r="E157" s="100">
        <v>38664</v>
      </c>
      <c r="F157" s="18">
        <v>67453.781512605041</v>
      </c>
      <c r="G157" s="18">
        <v>55294</v>
      </c>
      <c r="H157" s="22">
        <v>18179.271708683475</v>
      </c>
      <c r="I157" s="22">
        <v>16005844</v>
      </c>
      <c r="J157" s="77">
        <v>31386</v>
      </c>
      <c r="K157" s="77">
        <v>110924.36974789917</v>
      </c>
      <c r="M157" s="81">
        <f t="shared" si="28"/>
        <v>-3696902.8020175169</v>
      </c>
      <c r="N157" s="81">
        <f t="shared" si="29"/>
        <v>8361972.9228658564</v>
      </c>
      <c r="O157" s="81">
        <f t="shared" si="27"/>
        <v>38664</v>
      </c>
      <c r="P157" s="81">
        <f t="shared" si="27"/>
        <v>67453.781512605041</v>
      </c>
      <c r="Q157" s="81">
        <f t="shared" si="27"/>
        <v>55294</v>
      </c>
      <c r="R157" s="81">
        <f t="shared" si="27"/>
        <v>18179.271708683475</v>
      </c>
      <c r="S157" s="81" t="str">
        <f t="shared" si="27"/>
        <v/>
      </c>
      <c r="T157" s="81">
        <f t="shared" si="27"/>
        <v>31386</v>
      </c>
      <c r="U157" s="81">
        <f t="shared" si="26"/>
        <v>110924.36974789917</v>
      </c>
      <c r="V157" s="98">
        <f t="shared" si="30"/>
        <v>53650.23716153128</v>
      </c>
      <c r="W157" s="81">
        <f t="shared" si="31"/>
        <v>2332535.06042417</v>
      </c>
      <c r="X157" s="81">
        <f t="shared" si="32"/>
        <v>18179.271708683475</v>
      </c>
      <c r="Y157" s="81">
        <f t="shared" si="33"/>
        <v>105563.93841445382</v>
      </c>
      <c r="Z157" s="81">
        <f t="shared" si="34"/>
        <v>6029437.8624416869</v>
      </c>
      <c r="AA157" s="114">
        <f t="shared" si="35"/>
        <v>2.5849291462934056</v>
      </c>
      <c r="AC157" s="82">
        <f t="shared" si="36"/>
        <v>53650</v>
      </c>
      <c r="AD157" s="128">
        <f t="shared" si="37"/>
        <v>10194</v>
      </c>
      <c r="AE157" s="129">
        <f t="shared" si="38"/>
        <v>63844</v>
      </c>
    </row>
    <row r="158" spans="1:31" ht="50.1" customHeight="1" x14ac:dyDescent="0.25">
      <c r="A158" s="113">
        <v>146</v>
      </c>
      <c r="B158" s="19" t="s">
        <v>180</v>
      </c>
      <c r="C158" s="20" t="s">
        <v>11</v>
      </c>
      <c r="D158" s="17">
        <v>1</v>
      </c>
      <c r="E158" s="100">
        <v>36003</v>
      </c>
      <c r="F158" s="18">
        <v>61655.462184873955</v>
      </c>
      <c r="G158" s="18">
        <v>55294</v>
      </c>
      <c r="H158" s="22">
        <v>18179.271708683475</v>
      </c>
      <c r="I158" s="22">
        <v>198190</v>
      </c>
      <c r="J158" s="77">
        <v>21995</v>
      </c>
      <c r="K158" s="77">
        <v>104201.68067226891</v>
      </c>
      <c r="M158" s="81">
        <f t="shared" si="28"/>
        <v>7503.7466160430922</v>
      </c>
      <c r="N158" s="81">
        <f t="shared" si="29"/>
        <v>134072.9432599073</v>
      </c>
      <c r="O158" s="81">
        <f t="shared" si="27"/>
        <v>36003</v>
      </c>
      <c r="P158" s="81">
        <f t="shared" si="27"/>
        <v>61655.462184873955</v>
      </c>
      <c r="Q158" s="81">
        <f t="shared" si="27"/>
        <v>55294</v>
      </c>
      <c r="R158" s="81">
        <f t="shared" si="27"/>
        <v>18179.271708683475</v>
      </c>
      <c r="S158" s="81" t="str">
        <f t="shared" si="27"/>
        <v/>
      </c>
      <c r="T158" s="81">
        <f t="shared" si="27"/>
        <v>21995</v>
      </c>
      <c r="U158" s="81">
        <f t="shared" si="26"/>
        <v>104201.68067226891</v>
      </c>
      <c r="V158" s="98">
        <f t="shared" si="30"/>
        <v>49554.73576097106</v>
      </c>
      <c r="W158" s="81">
        <f t="shared" si="31"/>
        <v>70788.344937975198</v>
      </c>
      <c r="X158" s="81">
        <f t="shared" si="32"/>
        <v>18179.271708683475</v>
      </c>
      <c r="Y158" s="81">
        <f t="shared" si="33"/>
        <v>51894.429011961503</v>
      </c>
      <c r="Z158" s="81">
        <f t="shared" si="34"/>
        <v>63284.598321932106</v>
      </c>
      <c r="AA158" s="114">
        <f t="shared" si="35"/>
        <v>0.89399742821197636</v>
      </c>
      <c r="AC158" s="82">
        <f t="shared" si="36"/>
        <v>49555</v>
      </c>
      <c r="AD158" s="128">
        <f t="shared" si="37"/>
        <v>9415</v>
      </c>
      <c r="AE158" s="129">
        <f t="shared" si="38"/>
        <v>58970</v>
      </c>
    </row>
    <row r="159" spans="1:31" ht="50.1" customHeight="1" x14ac:dyDescent="0.25">
      <c r="A159" s="113">
        <v>147</v>
      </c>
      <c r="B159" s="19" t="s">
        <v>181</v>
      </c>
      <c r="C159" s="20" t="s">
        <v>11</v>
      </c>
      <c r="D159" s="17">
        <v>1</v>
      </c>
      <c r="E159" s="100">
        <v>867518</v>
      </c>
      <c r="F159" s="18">
        <v>915747.89915966394</v>
      </c>
      <c r="G159" s="18">
        <v>796303</v>
      </c>
      <c r="H159" s="22">
        <v>18179.271708683475</v>
      </c>
      <c r="I159" s="22">
        <v>232501</v>
      </c>
      <c r="J159" s="77">
        <v>580965</v>
      </c>
      <c r="K159" s="77">
        <v>92436.97478991597</v>
      </c>
      <c r="M159" s="81">
        <f t="shared" si="28"/>
        <v>119278.17932439764</v>
      </c>
      <c r="N159" s="81">
        <f t="shared" si="29"/>
        <v>881765.00514939195</v>
      </c>
      <c r="O159" s="81">
        <f t="shared" si="27"/>
        <v>867518</v>
      </c>
      <c r="P159" s="81" t="str">
        <f t="shared" si="27"/>
        <v/>
      </c>
      <c r="Q159" s="81">
        <f t="shared" si="27"/>
        <v>796303</v>
      </c>
      <c r="R159" s="81" t="str">
        <f t="shared" si="27"/>
        <v/>
      </c>
      <c r="S159" s="81">
        <f t="shared" si="27"/>
        <v>232501</v>
      </c>
      <c r="T159" s="81">
        <f t="shared" si="27"/>
        <v>580965</v>
      </c>
      <c r="U159" s="81" t="str">
        <f t="shared" si="26"/>
        <v/>
      </c>
      <c r="V159" s="98">
        <f t="shared" si="30"/>
        <v>619321.75</v>
      </c>
      <c r="W159" s="81">
        <f t="shared" si="31"/>
        <v>500521.59223689476</v>
      </c>
      <c r="X159" s="81">
        <f t="shared" si="32"/>
        <v>18179.271708683475</v>
      </c>
      <c r="Y159" s="81">
        <f t="shared" si="33"/>
        <v>282500.05681282253</v>
      </c>
      <c r="Z159" s="81">
        <f t="shared" si="34"/>
        <v>381243.41291249712</v>
      </c>
      <c r="AA159" s="114">
        <f t="shared" si="35"/>
        <v>0.76169224030610094</v>
      </c>
      <c r="AC159" s="82">
        <f t="shared" si="36"/>
        <v>500522</v>
      </c>
      <c r="AD159" s="128">
        <f t="shared" si="37"/>
        <v>95099</v>
      </c>
      <c r="AE159" s="129">
        <f t="shared" si="38"/>
        <v>595621</v>
      </c>
    </row>
    <row r="160" spans="1:31" ht="50.1" customHeight="1" x14ac:dyDescent="0.25">
      <c r="A160" s="113">
        <v>148</v>
      </c>
      <c r="B160" s="19" t="s">
        <v>182</v>
      </c>
      <c r="C160" s="20" t="s">
        <v>11</v>
      </c>
      <c r="D160" s="17">
        <v>1</v>
      </c>
      <c r="E160" s="100">
        <v>121655</v>
      </c>
      <c r="F160" s="18">
        <v>91226.890756302513</v>
      </c>
      <c r="G160" s="18">
        <v>50354</v>
      </c>
      <c r="H160" s="22">
        <v>48813.02521008403</v>
      </c>
      <c r="I160" s="22">
        <v>109629</v>
      </c>
      <c r="J160" s="77">
        <v>109800</v>
      </c>
      <c r="K160" s="77">
        <v>109243.6974789916</v>
      </c>
      <c r="M160" s="81">
        <f t="shared" si="28"/>
        <v>61523.45970765574</v>
      </c>
      <c r="N160" s="81">
        <f t="shared" si="29"/>
        <v>121539.85841959517</v>
      </c>
      <c r="O160" s="81" t="str">
        <f t="shared" si="27"/>
        <v/>
      </c>
      <c r="P160" s="81">
        <f t="shared" si="27"/>
        <v>91226.890756302513</v>
      </c>
      <c r="Q160" s="81" t="str">
        <f t="shared" si="27"/>
        <v/>
      </c>
      <c r="R160" s="81" t="str">
        <f t="shared" si="27"/>
        <v/>
      </c>
      <c r="S160" s="81">
        <f t="shared" si="27"/>
        <v>109629</v>
      </c>
      <c r="T160" s="81">
        <f t="shared" si="27"/>
        <v>109800</v>
      </c>
      <c r="U160" s="81">
        <f t="shared" si="26"/>
        <v>109243.6974789916</v>
      </c>
      <c r="V160" s="98">
        <f t="shared" si="30"/>
        <v>104974.89705882352</v>
      </c>
      <c r="W160" s="81">
        <f t="shared" si="31"/>
        <v>91531.659063625455</v>
      </c>
      <c r="X160" s="81">
        <f t="shared" si="32"/>
        <v>48813.02521008403</v>
      </c>
      <c r="Y160" s="81">
        <f t="shared" si="33"/>
        <v>86375.860809458114</v>
      </c>
      <c r="Z160" s="81">
        <f t="shared" si="34"/>
        <v>30008.199355969711</v>
      </c>
      <c r="AA160" s="114">
        <f t="shared" si="35"/>
        <v>0.32784502829901097</v>
      </c>
      <c r="AC160" s="82">
        <f t="shared" si="36"/>
        <v>91532</v>
      </c>
      <c r="AD160" s="128">
        <f t="shared" si="37"/>
        <v>17391</v>
      </c>
      <c r="AE160" s="129">
        <f t="shared" si="38"/>
        <v>108923</v>
      </c>
    </row>
    <row r="161" spans="1:31" ht="50.1" customHeight="1" x14ac:dyDescent="0.25">
      <c r="A161" s="113">
        <v>149</v>
      </c>
      <c r="B161" s="19" t="s">
        <v>183</v>
      </c>
      <c r="C161" s="20" t="s">
        <v>11</v>
      </c>
      <c r="D161" s="17">
        <v>1</v>
      </c>
      <c r="E161" s="100">
        <v>95496</v>
      </c>
      <c r="F161" s="18">
        <v>133168.06722689077</v>
      </c>
      <c r="G161" s="18">
        <v>100708</v>
      </c>
      <c r="H161" s="22">
        <v>39984.243697478989</v>
      </c>
      <c r="I161" s="22">
        <v>5475771</v>
      </c>
      <c r="J161" s="77">
        <v>61701</v>
      </c>
      <c r="K161" s="77">
        <v>97478.991596638662</v>
      </c>
      <c r="M161" s="81">
        <f t="shared" si="28"/>
        <v>-1178812.7690833583</v>
      </c>
      <c r="N161" s="81">
        <f t="shared" si="29"/>
        <v>2894329.1412322177</v>
      </c>
      <c r="O161" s="81">
        <f t="shared" si="27"/>
        <v>95496</v>
      </c>
      <c r="P161" s="81">
        <f t="shared" si="27"/>
        <v>133168.06722689077</v>
      </c>
      <c r="Q161" s="81">
        <f t="shared" si="27"/>
        <v>100708</v>
      </c>
      <c r="R161" s="81">
        <f t="shared" si="27"/>
        <v>39984.243697478989</v>
      </c>
      <c r="S161" s="81" t="str">
        <f t="shared" si="27"/>
        <v/>
      </c>
      <c r="T161" s="81">
        <f t="shared" si="27"/>
        <v>61701</v>
      </c>
      <c r="U161" s="81">
        <f t="shared" si="26"/>
        <v>97478.991596638662</v>
      </c>
      <c r="V161" s="98">
        <f t="shared" si="30"/>
        <v>88089.383753501403</v>
      </c>
      <c r="W161" s="81">
        <f t="shared" si="31"/>
        <v>857758.18607442977</v>
      </c>
      <c r="X161" s="81">
        <f t="shared" si="32"/>
        <v>39984.243697478989</v>
      </c>
      <c r="Y161" s="81">
        <f t="shared" si="33"/>
        <v>149721.37470727923</v>
      </c>
      <c r="Z161" s="81">
        <f t="shared" si="34"/>
        <v>2036570.955157788</v>
      </c>
      <c r="AA161" s="114">
        <f t="shared" si="35"/>
        <v>2.3742949798920017</v>
      </c>
      <c r="AC161" s="82">
        <f t="shared" si="36"/>
        <v>88089</v>
      </c>
      <c r="AD161" s="128">
        <f t="shared" si="37"/>
        <v>16737</v>
      </c>
      <c r="AE161" s="129">
        <f t="shared" si="38"/>
        <v>104826</v>
      </c>
    </row>
    <row r="162" spans="1:31" ht="50.1" customHeight="1" x14ac:dyDescent="0.25">
      <c r="A162" s="113">
        <v>150</v>
      </c>
      <c r="B162" s="19" t="s">
        <v>184</v>
      </c>
      <c r="C162" s="20" t="s">
        <v>11</v>
      </c>
      <c r="D162" s="17">
        <v>1</v>
      </c>
      <c r="E162" s="100">
        <v>49162</v>
      </c>
      <c r="F162" s="18">
        <v>44840.336134453777</v>
      </c>
      <c r="G162" s="18">
        <v>38992</v>
      </c>
      <c r="H162" s="22">
        <v>14491.129785247433</v>
      </c>
      <c r="I162" s="22">
        <v>85544</v>
      </c>
      <c r="J162" s="77">
        <v>46134</v>
      </c>
      <c r="K162" s="77">
        <v>110084.03361344538</v>
      </c>
      <c r="M162" s="81">
        <f t="shared" si="28"/>
        <v>23779.802930331683</v>
      </c>
      <c r="N162" s="81">
        <f t="shared" si="29"/>
        <v>87433.768364853066</v>
      </c>
      <c r="O162" s="81">
        <f t="shared" si="27"/>
        <v>49162</v>
      </c>
      <c r="P162" s="81">
        <f t="shared" si="27"/>
        <v>44840.336134453777</v>
      </c>
      <c r="Q162" s="81">
        <f t="shared" si="27"/>
        <v>38992</v>
      </c>
      <c r="R162" s="81" t="str">
        <f t="shared" si="27"/>
        <v/>
      </c>
      <c r="S162" s="81">
        <f t="shared" si="27"/>
        <v>85544</v>
      </c>
      <c r="T162" s="81">
        <f t="shared" si="27"/>
        <v>46134</v>
      </c>
      <c r="U162" s="81" t="str">
        <f t="shared" si="26"/>
        <v/>
      </c>
      <c r="V162" s="98">
        <f t="shared" si="30"/>
        <v>52934.467226890752</v>
      </c>
      <c r="W162" s="81">
        <f t="shared" si="31"/>
        <v>55606.785647592376</v>
      </c>
      <c r="X162" s="81">
        <f t="shared" si="32"/>
        <v>14491.129785247433</v>
      </c>
      <c r="Y162" s="81">
        <f t="shared" si="33"/>
        <v>47444.656694909674</v>
      </c>
      <c r="Z162" s="81">
        <f t="shared" si="34"/>
        <v>31826.982717260693</v>
      </c>
      <c r="AA162" s="114">
        <f t="shared" si="35"/>
        <v>0.57235789385424973</v>
      </c>
      <c r="AC162" s="82">
        <f t="shared" si="36"/>
        <v>52934</v>
      </c>
      <c r="AD162" s="128">
        <f t="shared" si="37"/>
        <v>10057</v>
      </c>
      <c r="AE162" s="129">
        <f t="shared" si="38"/>
        <v>62991</v>
      </c>
    </row>
    <row r="163" spans="1:31" ht="50.1" customHeight="1" x14ac:dyDescent="0.25">
      <c r="A163" s="113">
        <v>151</v>
      </c>
      <c r="B163" s="19" t="s">
        <v>185</v>
      </c>
      <c r="C163" s="20" t="s">
        <v>11</v>
      </c>
      <c r="D163" s="17">
        <v>1</v>
      </c>
      <c r="E163" s="100">
        <v>94188</v>
      </c>
      <c r="F163" s="18">
        <v>127369.74789915967</v>
      </c>
      <c r="G163" s="18">
        <v>110756</v>
      </c>
      <c r="H163" s="22">
        <v>34201.680672268907</v>
      </c>
      <c r="I163" s="22">
        <v>54772</v>
      </c>
      <c r="J163" s="77">
        <v>22689</v>
      </c>
      <c r="K163" s="77">
        <v>100000</v>
      </c>
      <c r="M163" s="81">
        <f t="shared" si="28"/>
        <v>37352.248519700173</v>
      </c>
      <c r="N163" s="81">
        <f t="shared" si="29"/>
        <v>118069.58821499374</v>
      </c>
      <c r="O163" s="81">
        <f t="shared" si="27"/>
        <v>94188</v>
      </c>
      <c r="P163" s="81" t="str">
        <f t="shared" si="27"/>
        <v/>
      </c>
      <c r="Q163" s="81">
        <f t="shared" si="27"/>
        <v>110756</v>
      </c>
      <c r="R163" s="81" t="str">
        <f t="shared" si="27"/>
        <v/>
      </c>
      <c r="S163" s="81">
        <f t="shared" si="27"/>
        <v>54772</v>
      </c>
      <c r="T163" s="81" t="str">
        <f t="shared" si="27"/>
        <v/>
      </c>
      <c r="U163" s="81">
        <f t="shared" si="26"/>
        <v>100000</v>
      </c>
      <c r="V163" s="98">
        <f t="shared" si="30"/>
        <v>89929</v>
      </c>
      <c r="W163" s="81">
        <f t="shared" si="31"/>
        <v>77710.918367346952</v>
      </c>
      <c r="X163" s="81">
        <f t="shared" si="32"/>
        <v>22689</v>
      </c>
      <c r="Y163" s="81">
        <f t="shared" si="33"/>
        <v>66327.393778216254</v>
      </c>
      <c r="Z163" s="81">
        <f t="shared" si="34"/>
        <v>40358.669847646779</v>
      </c>
      <c r="AA163" s="114">
        <f t="shared" si="35"/>
        <v>0.51934362243497734</v>
      </c>
      <c r="AC163" s="82">
        <f t="shared" si="36"/>
        <v>77711</v>
      </c>
      <c r="AD163" s="128">
        <f t="shared" si="37"/>
        <v>14765</v>
      </c>
      <c r="AE163" s="129">
        <f t="shared" si="38"/>
        <v>92476</v>
      </c>
    </row>
    <row r="164" spans="1:31" ht="50.1" customHeight="1" x14ac:dyDescent="0.25">
      <c r="A164" s="113">
        <v>152</v>
      </c>
      <c r="B164" s="19" t="s">
        <v>186</v>
      </c>
      <c r="C164" s="20" t="s">
        <v>11</v>
      </c>
      <c r="D164" s="17">
        <v>1</v>
      </c>
      <c r="E164" s="100">
        <v>81374</v>
      </c>
      <c r="F164" s="18">
        <v>109974.78991596638</v>
      </c>
      <c r="G164" s="18">
        <v>107395</v>
      </c>
      <c r="H164" s="22">
        <v>32843.487394957978</v>
      </c>
      <c r="I164" s="22">
        <v>2310269</v>
      </c>
      <c r="J164" s="77">
        <v>44892</v>
      </c>
      <c r="K164" s="77">
        <v>116806.72268907563</v>
      </c>
      <c r="M164" s="81">
        <f t="shared" si="28"/>
        <v>-442253.94313451496</v>
      </c>
      <c r="N164" s="81">
        <f t="shared" si="29"/>
        <v>1243269.6574202292</v>
      </c>
      <c r="O164" s="81">
        <f t="shared" si="27"/>
        <v>81374</v>
      </c>
      <c r="P164" s="81">
        <f t="shared" si="27"/>
        <v>109974.78991596638</v>
      </c>
      <c r="Q164" s="81">
        <f t="shared" si="27"/>
        <v>107395</v>
      </c>
      <c r="R164" s="81">
        <f t="shared" si="27"/>
        <v>32843.487394957978</v>
      </c>
      <c r="S164" s="81" t="str">
        <f t="shared" si="27"/>
        <v/>
      </c>
      <c r="T164" s="81">
        <f t="shared" si="27"/>
        <v>44892</v>
      </c>
      <c r="U164" s="81">
        <f t="shared" si="26"/>
        <v>116806.72268907563</v>
      </c>
      <c r="V164" s="98">
        <f t="shared" si="30"/>
        <v>82214.333333333328</v>
      </c>
      <c r="W164" s="81">
        <f t="shared" si="31"/>
        <v>400507.85714285716</v>
      </c>
      <c r="X164" s="81">
        <f t="shared" si="32"/>
        <v>32843.487394957978</v>
      </c>
      <c r="Y164" s="81">
        <f t="shared" si="33"/>
        <v>121120.01760419678</v>
      </c>
      <c r="Z164" s="81">
        <f t="shared" si="34"/>
        <v>842761.80027737212</v>
      </c>
      <c r="AA164" s="114">
        <f t="shared" si="35"/>
        <v>2.1042328764520777</v>
      </c>
      <c r="AC164" s="82">
        <f t="shared" si="36"/>
        <v>82214</v>
      </c>
      <c r="AD164" s="128">
        <f t="shared" si="37"/>
        <v>15621</v>
      </c>
      <c r="AE164" s="129">
        <f t="shared" si="38"/>
        <v>97835</v>
      </c>
    </row>
    <row r="165" spans="1:31" ht="50.1" customHeight="1" x14ac:dyDescent="0.25">
      <c r="A165" s="113">
        <v>153</v>
      </c>
      <c r="B165" s="19" t="s">
        <v>187</v>
      </c>
      <c r="C165" s="20" t="s">
        <v>11</v>
      </c>
      <c r="D165" s="17">
        <v>1</v>
      </c>
      <c r="E165" s="100">
        <v>70093</v>
      </c>
      <c r="F165" s="18">
        <v>106109.24369747899</v>
      </c>
      <c r="G165" s="18">
        <v>103361</v>
      </c>
      <c r="H165" s="22">
        <v>86733.193277310929</v>
      </c>
      <c r="I165" s="22">
        <v>4048453</v>
      </c>
      <c r="J165" s="77">
        <v>33000</v>
      </c>
      <c r="K165" s="77">
        <v>104201.68067226891</v>
      </c>
      <c r="M165" s="81">
        <f t="shared" si="28"/>
        <v>-848401.80135767616</v>
      </c>
      <c r="N165" s="81">
        <f t="shared" si="29"/>
        <v>2148959.2635425502</v>
      </c>
      <c r="O165" s="81">
        <f t="shared" si="27"/>
        <v>70093</v>
      </c>
      <c r="P165" s="81">
        <f t="shared" si="27"/>
        <v>106109.24369747899</v>
      </c>
      <c r="Q165" s="81">
        <f t="shared" si="27"/>
        <v>103361</v>
      </c>
      <c r="R165" s="81">
        <f t="shared" si="27"/>
        <v>86733.193277310929</v>
      </c>
      <c r="S165" s="81" t="str">
        <f t="shared" si="27"/>
        <v/>
      </c>
      <c r="T165" s="81">
        <f t="shared" si="27"/>
        <v>33000</v>
      </c>
      <c r="U165" s="81">
        <f t="shared" si="26"/>
        <v>104201.68067226891</v>
      </c>
      <c r="V165" s="98">
        <f t="shared" si="30"/>
        <v>83916.352941176476</v>
      </c>
      <c r="W165" s="81">
        <f t="shared" si="31"/>
        <v>650278.73109243705</v>
      </c>
      <c r="X165" s="81">
        <f t="shared" si="32"/>
        <v>33000</v>
      </c>
      <c r="Y165" s="81">
        <f t="shared" si="33"/>
        <v>137478.68886857774</v>
      </c>
      <c r="Z165" s="81">
        <f t="shared" si="34"/>
        <v>1498680.5324501132</v>
      </c>
      <c r="AA165" s="114">
        <f t="shared" si="35"/>
        <v>2.304674074042683</v>
      </c>
      <c r="AC165" s="82">
        <f t="shared" si="36"/>
        <v>83916</v>
      </c>
      <c r="AD165" s="128">
        <f t="shared" si="37"/>
        <v>15944</v>
      </c>
      <c r="AE165" s="129">
        <f t="shared" si="38"/>
        <v>99860</v>
      </c>
    </row>
    <row r="166" spans="1:31" ht="50.1" customHeight="1" x14ac:dyDescent="0.25">
      <c r="A166" s="113">
        <v>154</v>
      </c>
      <c r="B166" s="19" t="s">
        <v>188</v>
      </c>
      <c r="C166" s="20" t="s">
        <v>11</v>
      </c>
      <c r="D166" s="17">
        <v>1</v>
      </c>
      <c r="E166" s="100">
        <v>2227</v>
      </c>
      <c r="F166" s="18">
        <v>3478.9915966386557</v>
      </c>
      <c r="G166" s="18">
        <v>2400</v>
      </c>
      <c r="H166" s="22">
        <v>11269.84126984127</v>
      </c>
      <c r="I166" s="22">
        <v>31999</v>
      </c>
      <c r="J166" s="77">
        <v>2268</v>
      </c>
      <c r="K166" s="77">
        <v>100840.33613445378</v>
      </c>
      <c r="M166" s="81">
        <f t="shared" si="28"/>
        <v>-14304.942426794958</v>
      </c>
      <c r="N166" s="81">
        <f t="shared" si="29"/>
        <v>58442.990712776016</v>
      </c>
      <c r="O166" s="81">
        <f t="shared" si="27"/>
        <v>2227</v>
      </c>
      <c r="P166" s="81">
        <f t="shared" si="27"/>
        <v>3478.9915966386557</v>
      </c>
      <c r="Q166" s="81">
        <f t="shared" si="27"/>
        <v>2400</v>
      </c>
      <c r="R166" s="81">
        <f t="shared" si="27"/>
        <v>11269.84126984127</v>
      </c>
      <c r="S166" s="81">
        <f t="shared" si="27"/>
        <v>31999</v>
      </c>
      <c r="T166" s="81">
        <f t="shared" si="27"/>
        <v>2268</v>
      </c>
      <c r="U166" s="81" t="str">
        <f t="shared" si="26"/>
        <v/>
      </c>
      <c r="V166" s="98">
        <f t="shared" si="30"/>
        <v>8940.4721444133211</v>
      </c>
      <c r="W166" s="81">
        <f t="shared" si="31"/>
        <v>22069.024142990529</v>
      </c>
      <c r="X166" s="81">
        <f t="shared" si="32"/>
        <v>2227</v>
      </c>
      <c r="Y166" s="81">
        <f t="shared" si="33"/>
        <v>7650.2172510121827</v>
      </c>
      <c r="Z166" s="81">
        <f t="shared" si="34"/>
        <v>36373.966569785487</v>
      </c>
      <c r="AA166" s="114">
        <f t="shared" si="35"/>
        <v>1.6481909818082479</v>
      </c>
      <c r="AC166" s="82">
        <f t="shared" si="36"/>
        <v>8940</v>
      </c>
      <c r="AD166" s="128">
        <f t="shared" si="37"/>
        <v>1699</v>
      </c>
      <c r="AE166" s="129">
        <f t="shared" si="38"/>
        <v>10639</v>
      </c>
    </row>
    <row r="167" spans="1:31" ht="50.1" customHeight="1" x14ac:dyDescent="0.25">
      <c r="A167" s="113">
        <v>155</v>
      </c>
      <c r="B167" s="19" t="s">
        <v>189</v>
      </c>
      <c r="C167" s="20" t="s">
        <v>11</v>
      </c>
      <c r="D167" s="17">
        <v>1</v>
      </c>
      <c r="E167" s="100">
        <v>15357</v>
      </c>
      <c r="F167" s="18">
        <v>13722.689075630251</v>
      </c>
      <c r="G167" s="18">
        <v>6436</v>
      </c>
      <c r="H167" s="22">
        <v>9962.6517273576101</v>
      </c>
      <c r="I167" s="22">
        <v>153567</v>
      </c>
      <c r="J167" s="77">
        <v>9957</v>
      </c>
      <c r="K167" s="77">
        <v>96638.655462184877</v>
      </c>
      <c r="M167" s="81">
        <f t="shared" si="28"/>
        <v>-14418.292100615981</v>
      </c>
      <c r="N167" s="81">
        <f t="shared" si="29"/>
        <v>101744.29103352249</v>
      </c>
      <c r="O167" s="81">
        <f t="shared" si="27"/>
        <v>15357</v>
      </c>
      <c r="P167" s="81">
        <f t="shared" si="27"/>
        <v>13722.689075630251</v>
      </c>
      <c r="Q167" s="81">
        <f t="shared" si="27"/>
        <v>6436</v>
      </c>
      <c r="R167" s="81">
        <f t="shared" si="27"/>
        <v>9962.6517273576101</v>
      </c>
      <c r="S167" s="81" t="str">
        <f t="shared" si="27"/>
        <v/>
      </c>
      <c r="T167" s="81">
        <f t="shared" si="27"/>
        <v>9957</v>
      </c>
      <c r="U167" s="81">
        <f t="shared" si="26"/>
        <v>96638.655462184877</v>
      </c>
      <c r="V167" s="98">
        <f t="shared" si="30"/>
        <v>25345.666044195455</v>
      </c>
      <c r="W167" s="81">
        <f t="shared" si="31"/>
        <v>43662.99946645325</v>
      </c>
      <c r="X167" s="81">
        <f t="shared" si="32"/>
        <v>6436</v>
      </c>
      <c r="Y167" s="81">
        <f t="shared" si="33"/>
        <v>21311.61040498408</v>
      </c>
      <c r="Z167" s="81">
        <f t="shared" si="34"/>
        <v>58081.291567069231</v>
      </c>
      <c r="AA167" s="114">
        <f t="shared" si="35"/>
        <v>1.330217627666503</v>
      </c>
      <c r="AC167" s="82">
        <f t="shared" si="36"/>
        <v>25346</v>
      </c>
      <c r="AD167" s="128">
        <f t="shared" si="37"/>
        <v>4816</v>
      </c>
      <c r="AE167" s="129">
        <f t="shared" si="38"/>
        <v>30162</v>
      </c>
    </row>
    <row r="168" spans="1:31" ht="50.1" customHeight="1" x14ac:dyDescent="0.25">
      <c r="A168" s="113">
        <v>156</v>
      </c>
      <c r="B168" s="19" t="s">
        <v>190</v>
      </c>
      <c r="C168" s="20" t="s">
        <v>76</v>
      </c>
      <c r="D168" s="17">
        <v>1</v>
      </c>
      <c r="E168" s="100">
        <v>23090</v>
      </c>
      <c r="F168" s="18">
        <v>22999.999999999996</v>
      </c>
      <c r="G168" s="18">
        <v>20000</v>
      </c>
      <c r="H168" s="22">
        <v>14444.444444444443</v>
      </c>
      <c r="I168" s="22">
        <v>137464</v>
      </c>
      <c r="J168" s="77">
        <v>7941</v>
      </c>
      <c r="K168" s="77">
        <v>115966.38655462186</v>
      </c>
      <c r="M168" s="81">
        <f t="shared" si="28"/>
        <v>-4974.6171444435022</v>
      </c>
      <c r="N168" s="81">
        <f t="shared" si="29"/>
        <v>102661.99742989101</v>
      </c>
      <c r="O168" s="81">
        <f t="shared" si="27"/>
        <v>23090</v>
      </c>
      <c r="P168" s="81">
        <f t="shared" si="27"/>
        <v>22999.999999999996</v>
      </c>
      <c r="Q168" s="81">
        <f t="shared" si="27"/>
        <v>20000</v>
      </c>
      <c r="R168" s="81">
        <f t="shared" si="27"/>
        <v>14444.444444444443</v>
      </c>
      <c r="S168" s="81" t="str">
        <f t="shared" si="27"/>
        <v/>
      </c>
      <c r="T168" s="81">
        <f t="shared" si="27"/>
        <v>7941</v>
      </c>
      <c r="U168" s="81" t="str">
        <f t="shared" si="26"/>
        <v/>
      </c>
      <c r="V168" s="98">
        <f t="shared" si="30"/>
        <v>17695.088888888888</v>
      </c>
      <c r="W168" s="81">
        <f t="shared" si="31"/>
        <v>48843.690142723754</v>
      </c>
      <c r="X168" s="81">
        <f t="shared" si="32"/>
        <v>7941</v>
      </c>
      <c r="Y168" s="81">
        <f t="shared" si="33"/>
        <v>29495.389076904521</v>
      </c>
      <c r="Z168" s="81">
        <f t="shared" si="34"/>
        <v>53818.307287167256</v>
      </c>
      <c r="AA168" s="114">
        <f t="shared" si="35"/>
        <v>1.1018476927092817</v>
      </c>
      <c r="AC168" s="82">
        <f t="shared" si="36"/>
        <v>17695</v>
      </c>
      <c r="AD168" s="128">
        <f t="shared" si="37"/>
        <v>3362</v>
      </c>
      <c r="AE168" s="129">
        <f t="shared" si="38"/>
        <v>21057</v>
      </c>
    </row>
    <row r="169" spans="1:31" ht="50.1" customHeight="1" x14ac:dyDescent="0.25">
      <c r="A169" s="113">
        <v>157</v>
      </c>
      <c r="B169" s="19" t="s">
        <v>191</v>
      </c>
      <c r="C169" s="20" t="s">
        <v>76</v>
      </c>
      <c r="D169" s="17">
        <v>1</v>
      </c>
      <c r="E169" s="100">
        <v>189890</v>
      </c>
      <c r="F169" s="18">
        <v>4503.3613445378151</v>
      </c>
      <c r="G169" s="18">
        <v>157815</v>
      </c>
      <c r="H169" s="22">
        <v>183371.84873949579</v>
      </c>
      <c r="I169" s="22">
        <v>365270</v>
      </c>
      <c r="J169" s="77">
        <v>88109</v>
      </c>
      <c r="K169" s="77">
        <v>112605.04201680672</v>
      </c>
      <c r="M169" s="81">
        <f t="shared" si="28"/>
        <v>45469.456069415348</v>
      </c>
      <c r="N169" s="81">
        <f t="shared" si="29"/>
        <v>269263.1873879676</v>
      </c>
      <c r="O169" s="81">
        <f t="shared" si="27"/>
        <v>189890</v>
      </c>
      <c r="P169" s="81" t="str">
        <f t="shared" si="27"/>
        <v/>
      </c>
      <c r="Q169" s="81">
        <f t="shared" si="27"/>
        <v>157815</v>
      </c>
      <c r="R169" s="81">
        <f t="shared" si="27"/>
        <v>183371.84873949579</v>
      </c>
      <c r="S169" s="81" t="str">
        <f t="shared" si="27"/>
        <v/>
      </c>
      <c r="T169" s="81">
        <f t="shared" si="27"/>
        <v>88109</v>
      </c>
      <c r="U169" s="81">
        <f t="shared" si="26"/>
        <v>112605.04201680672</v>
      </c>
      <c r="V169" s="98">
        <f t="shared" si="30"/>
        <v>146358.17815126051</v>
      </c>
      <c r="W169" s="81">
        <f t="shared" si="31"/>
        <v>157366.32172869149</v>
      </c>
      <c r="X169" s="81">
        <f t="shared" si="32"/>
        <v>4503.3613445378151</v>
      </c>
      <c r="Y169" s="81">
        <f t="shared" si="33"/>
        <v>98456.538713770235</v>
      </c>
      <c r="Z169" s="81">
        <f t="shared" si="34"/>
        <v>111896.86565927614</v>
      </c>
      <c r="AA169" s="114">
        <f t="shared" si="35"/>
        <v>0.71105980256812962</v>
      </c>
      <c r="AC169" s="82">
        <f t="shared" si="36"/>
        <v>146358</v>
      </c>
      <c r="AD169" s="128">
        <f t="shared" si="37"/>
        <v>27808</v>
      </c>
      <c r="AE169" s="129">
        <f t="shared" si="38"/>
        <v>174166</v>
      </c>
    </row>
    <row r="170" spans="1:31" ht="50.1" customHeight="1" x14ac:dyDescent="0.25">
      <c r="A170" s="113">
        <v>158</v>
      </c>
      <c r="B170" s="19" t="s">
        <v>192</v>
      </c>
      <c r="C170" s="20" t="s">
        <v>87</v>
      </c>
      <c r="D170" s="17">
        <v>1</v>
      </c>
      <c r="E170" s="100">
        <v>854771</v>
      </c>
      <c r="F170" s="18">
        <v>929470.58823529421</v>
      </c>
      <c r="G170" s="18">
        <v>1025664</v>
      </c>
      <c r="H170" s="22">
        <v>239663.8655462185</v>
      </c>
      <c r="I170" s="22">
        <v>365270</v>
      </c>
      <c r="J170" s="77">
        <v>163866</v>
      </c>
      <c r="K170" s="77">
        <v>115966.38655462186</v>
      </c>
      <c r="M170" s="81">
        <f t="shared" si="28"/>
        <v>134615.82999051164</v>
      </c>
      <c r="N170" s="81">
        <f t="shared" si="29"/>
        <v>921004.69581981248</v>
      </c>
      <c r="O170" s="81">
        <f t="shared" si="27"/>
        <v>854771</v>
      </c>
      <c r="P170" s="81" t="str">
        <f t="shared" si="27"/>
        <v/>
      </c>
      <c r="Q170" s="81" t="str">
        <f t="shared" si="27"/>
        <v/>
      </c>
      <c r="R170" s="81">
        <f t="shared" si="27"/>
        <v>239663.8655462185</v>
      </c>
      <c r="S170" s="81">
        <f t="shared" si="27"/>
        <v>365270</v>
      </c>
      <c r="T170" s="81">
        <f t="shared" si="27"/>
        <v>163866</v>
      </c>
      <c r="U170" s="81" t="str">
        <f t="shared" si="26"/>
        <v/>
      </c>
      <c r="V170" s="98">
        <f t="shared" si="30"/>
        <v>405892.71638655465</v>
      </c>
      <c r="W170" s="81">
        <f t="shared" si="31"/>
        <v>527810.26290516206</v>
      </c>
      <c r="X170" s="81">
        <f t="shared" si="32"/>
        <v>115966.38655462186</v>
      </c>
      <c r="Y170" s="81">
        <f t="shared" si="33"/>
        <v>389317.577378902</v>
      </c>
      <c r="Z170" s="81">
        <f t="shared" si="34"/>
        <v>393194.43291465042</v>
      </c>
      <c r="AA170" s="114">
        <f t="shared" si="35"/>
        <v>0.74495412565575736</v>
      </c>
      <c r="AC170" s="82">
        <f t="shared" si="36"/>
        <v>405893</v>
      </c>
      <c r="AD170" s="128">
        <f t="shared" si="37"/>
        <v>77120</v>
      </c>
      <c r="AE170" s="129">
        <f t="shared" si="38"/>
        <v>483013</v>
      </c>
    </row>
    <row r="171" spans="1:31" ht="50.1" customHeight="1" x14ac:dyDescent="0.25">
      <c r="A171" s="113">
        <v>159</v>
      </c>
      <c r="B171" s="19" t="s">
        <v>193</v>
      </c>
      <c r="C171" s="20" t="s">
        <v>87</v>
      </c>
      <c r="D171" s="17">
        <v>1</v>
      </c>
      <c r="E171" s="100">
        <v>527090</v>
      </c>
      <c r="F171" s="18">
        <v>494596.63865546219</v>
      </c>
      <c r="G171" s="18">
        <v>704824</v>
      </c>
      <c r="H171" s="22">
        <v>39768.907563025212</v>
      </c>
      <c r="I171" s="22">
        <v>333597</v>
      </c>
      <c r="J171" s="77">
        <v>328991</v>
      </c>
      <c r="K171" s="77">
        <v>100000</v>
      </c>
      <c r="M171" s="81">
        <f t="shared" si="28"/>
        <v>124365.15663687358</v>
      </c>
      <c r="N171" s="81">
        <f t="shared" si="29"/>
        <v>598168.42799697991</v>
      </c>
      <c r="O171" s="81">
        <f t="shared" si="27"/>
        <v>527090</v>
      </c>
      <c r="P171" s="81">
        <f t="shared" si="27"/>
        <v>494596.63865546219</v>
      </c>
      <c r="Q171" s="81" t="str">
        <f t="shared" si="27"/>
        <v/>
      </c>
      <c r="R171" s="81" t="str">
        <f t="shared" si="27"/>
        <v/>
      </c>
      <c r="S171" s="81">
        <f t="shared" si="27"/>
        <v>333597</v>
      </c>
      <c r="T171" s="81">
        <f t="shared" si="27"/>
        <v>328991</v>
      </c>
      <c r="U171" s="81" t="str">
        <f t="shared" si="26"/>
        <v/>
      </c>
      <c r="V171" s="98">
        <f t="shared" si="30"/>
        <v>421068.65966386558</v>
      </c>
      <c r="W171" s="81">
        <f t="shared" si="31"/>
        <v>361266.79231692676</v>
      </c>
      <c r="X171" s="81">
        <f t="shared" si="32"/>
        <v>39768.907563025212</v>
      </c>
      <c r="Y171" s="81">
        <f t="shared" si="33"/>
        <v>259944.67151560652</v>
      </c>
      <c r="Z171" s="81">
        <f t="shared" si="34"/>
        <v>236901.63568005318</v>
      </c>
      <c r="AA171" s="114">
        <f t="shared" si="35"/>
        <v>0.65575259259430529</v>
      </c>
      <c r="AC171" s="82">
        <f t="shared" si="36"/>
        <v>361267</v>
      </c>
      <c r="AD171" s="128">
        <f t="shared" si="37"/>
        <v>68641</v>
      </c>
      <c r="AE171" s="129">
        <f t="shared" si="38"/>
        <v>429908</v>
      </c>
    </row>
    <row r="172" spans="1:31" ht="50.1" customHeight="1" x14ac:dyDescent="0.25">
      <c r="A172" s="113">
        <v>160</v>
      </c>
      <c r="B172" s="19" t="s">
        <v>194</v>
      </c>
      <c r="C172" s="20" t="s">
        <v>195</v>
      </c>
      <c r="D172" s="17">
        <v>1</v>
      </c>
      <c r="E172" s="100">
        <v>164474</v>
      </c>
      <c r="F172" s="18">
        <v>164092.43697478989</v>
      </c>
      <c r="G172" s="18">
        <v>142689</v>
      </c>
      <c r="H172" s="22">
        <v>92930.672268907554</v>
      </c>
      <c r="I172" s="22"/>
      <c r="J172" s="77">
        <v>107016</v>
      </c>
      <c r="K172" s="77">
        <v>93277.310924369755</v>
      </c>
      <c r="M172" s="81">
        <f t="shared" si="28"/>
        <v>93582.573689427707</v>
      </c>
      <c r="N172" s="81">
        <f t="shared" si="29"/>
        <v>161243.89969992801</v>
      </c>
      <c r="O172" s="81" t="str">
        <f t="shared" si="27"/>
        <v/>
      </c>
      <c r="P172" s="81" t="str">
        <f t="shared" si="27"/>
        <v/>
      </c>
      <c r="Q172" s="81">
        <f t="shared" si="27"/>
        <v>142689</v>
      </c>
      <c r="R172" s="81" t="str">
        <f t="shared" ref="R172:U235" si="39">IF(AND(H172&gt;$M172,H172&lt;$N172),H172,"")</f>
        <v/>
      </c>
      <c r="S172" s="81" t="str">
        <f t="shared" si="39"/>
        <v/>
      </c>
      <c r="T172" s="81">
        <f t="shared" si="39"/>
        <v>107016</v>
      </c>
      <c r="U172" s="81" t="str">
        <f t="shared" si="26"/>
        <v/>
      </c>
      <c r="V172" s="98">
        <f t="shared" si="30"/>
        <v>124852.5</v>
      </c>
      <c r="W172" s="81">
        <f t="shared" si="31"/>
        <v>127413.23669467786</v>
      </c>
      <c r="X172" s="81">
        <f t="shared" si="32"/>
        <v>92930.672268907554</v>
      </c>
      <c r="Y172" s="81">
        <f t="shared" si="33"/>
        <v>123640.2916080508</v>
      </c>
      <c r="Z172" s="81">
        <f t="shared" si="34"/>
        <v>33830.663005250157</v>
      </c>
      <c r="AA172" s="114">
        <f t="shared" si="35"/>
        <v>0.26551921827650493</v>
      </c>
      <c r="AC172" s="82">
        <f t="shared" si="36"/>
        <v>124853</v>
      </c>
      <c r="AD172" s="128">
        <f t="shared" si="37"/>
        <v>23722</v>
      </c>
      <c r="AE172" s="129">
        <f t="shared" si="38"/>
        <v>148575</v>
      </c>
    </row>
    <row r="173" spans="1:31" ht="50.1" customHeight="1" x14ac:dyDescent="0.25">
      <c r="A173" s="113">
        <v>161</v>
      </c>
      <c r="B173" s="19" t="s">
        <v>196</v>
      </c>
      <c r="C173" s="20" t="s">
        <v>26</v>
      </c>
      <c r="D173" s="17">
        <v>1</v>
      </c>
      <c r="E173" s="100">
        <v>148247</v>
      </c>
      <c r="F173" s="18">
        <v>106109.24369747899</v>
      </c>
      <c r="G173" s="18">
        <v>91597</v>
      </c>
      <c r="H173" s="22">
        <v>58370.798319327732</v>
      </c>
      <c r="I173" s="22">
        <v>2568353</v>
      </c>
      <c r="J173" s="77">
        <v>117353</v>
      </c>
      <c r="K173" s="77">
        <v>123529.41176470589</v>
      </c>
      <c r="M173" s="81">
        <f t="shared" si="28"/>
        <v>-471441.54980723979</v>
      </c>
      <c r="N173" s="81">
        <f t="shared" si="29"/>
        <v>1389601.3937448149</v>
      </c>
      <c r="O173" s="81">
        <f t="shared" ref="O173:U236" si="40">IF(AND(E173&gt;$M173,E173&lt;$N173),E173,"")</f>
        <v>148247</v>
      </c>
      <c r="P173" s="81">
        <f t="shared" si="40"/>
        <v>106109.24369747899</v>
      </c>
      <c r="Q173" s="81">
        <f t="shared" si="40"/>
        <v>91597</v>
      </c>
      <c r="R173" s="81">
        <f t="shared" si="39"/>
        <v>58370.798319327732</v>
      </c>
      <c r="S173" s="81" t="str">
        <f t="shared" si="39"/>
        <v/>
      </c>
      <c r="T173" s="81">
        <f t="shared" si="39"/>
        <v>117353</v>
      </c>
      <c r="U173" s="81">
        <f t="shared" si="26"/>
        <v>123529.41176470589</v>
      </c>
      <c r="V173" s="98">
        <f t="shared" si="30"/>
        <v>107534.40896358545</v>
      </c>
      <c r="W173" s="81">
        <f t="shared" si="31"/>
        <v>459079.92196878756</v>
      </c>
      <c r="X173" s="81">
        <f t="shared" si="32"/>
        <v>58370.798319327732</v>
      </c>
      <c r="Y173" s="81">
        <f t="shared" si="33"/>
        <v>163559.76251308902</v>
      </c>
      <c r="Z173" s="81">
        <f t="shared" si="34"/>
        <v>930521.47177602735</v>
      </c>
      <c r="AA173" s="114">
        <f t="shared" si="35"/>
        <v>2.0269269624893171</v>
      </c>
      <c r="AC173" s="82">
        <f t="shared" si="36"/>
        <v>107534</v>
      </c>
      <c r="AD173" s="128">
        <f t="shared" si="37"/>
        <v>20431</v>
      </c>
      <c r="AE173" s="129">
        <f t="shared" si="38"/>
        <v>127965</v>
      </c>
    </row>
    <row r="174" spans="1:31" ht="50.1" customHeight="1" x14ac:dyDescent="0.25">
      <c r="A174" s="113">
        <v>162</v>
      </c>
      <c r="B174" s="19" t="s">
        <v>197</v>
      </c>
      <c r="C174" s="20" t="s">
        <v>11</v>
      </c>
      <c r="D174" s="17">
        <v>1</v>
      </c>
      <c r="E174" s="100">
        <v>157758</v>
      </c>
      <c r="F174" s="18">
        <v>142831.93277310926</v>
      </c>
      <c r="G174" s="18">
        <v>109076</v>
      </c>
      <c r="H174" s="22">
        <v>174863.44537815126</v>
      </c>
      <c r="I174" s="22"/>
      <c r="J174" s="77">
        <v>61638</v>
      </c>
      <c r="K174" s="77">
        <v>122689.0756302521</v>
      </c>
      <c r="M174" s="81">
        <f t="shared" si="28"/>
        <v>87913.837782929884</v>
      </c>
      <c r="N174" s="81">
        <f t="shared" si="29"/>
        <v>168371.64681090767</v>
      </c>
      <c r="O174" s="81">
        <f t="shared" si="40"/>
        <v>157758</v>
      </c>
      <c r="P174" s="81">
        <f t="shared" si="40"/>
        <v>142831.93277310926</v>
      </c>
      <c r="Q174" s="81">
        <f t="shared" si="40"/>
        <v>109076</v>
      </c>
      <c r="R174" s="81" t="str">
        <f t="shared" si="39"/>
        <v/>
      </c>
      <c r="S174" s="81" t="str">
        <f t="shared" si="39"/>
        <v/>
      </c>
      <c r="T174" s="81" t="str">
        <f t="shared" si="39"/>
        <v/>
      </c>
      <c r="U174" s="81">
        <f t="shared" si="26"/>
        <v>122689.0756302521</v>
      </c>
      <c r="V174" s="98">
        <f t="shared" si="30"/>
        <v>133088.75210084036</v>
      </c>
      <c r="W174" s="81">
        <f t="shared" si="31"/>
        <v>128142.74229691878</v>
      </c>
      <c r="X174" s="81">
        <f t="shared" si="32"/>
        <v>61638</v>
      </c>
      <c r="Y174" s="81">
        <f t="shared" si="33"/>
        <v>121707.28151481214</v>
      </c>
      <c r="Z174" s="81">
        <f t="shared" si="34"/>
        <v>40228.904513988891</v>
      </c>
      <c r="AA174" s="114">
        <f t="shared" si="35"/>
        <v>0.31393822071307587</v>
      </c>
      <c r="AC174" s="82">
        <f t="shared" si="36"/>
        <v>128143</v>
      </c>
      <c r="AD174" s="128">
        <f t="shared" si="37"/>
        <v>24347</v>
      </c>
      <c r="AE174" s="129">
        <f t="shared" si="38"/>
        <v>152490</v>
      </c>
    </row>
    <row r="175" spans="1:31" ht="50.1" customHeight="1" x14ac:dyDescent="0.25">
      <c r="A175" s="113">
        <v>163</v>
      </c>
      <c r="B175" s="19" t="s">
        <v>198</v>
      </c>
      <c r="C175" s="20" t="s">
        <v>195</v>
      </c>
      <c r="D175" s="17">
        <v>1</v>
      </c>
      <c r="E175" s="100">
        <v>385895</v>
      </c>
      <c r="F175" s="18">
        <v>305358.82352941181</v>
      </c>
      <c r="G175" s="18">
        <v>625210</v>
      </c>
      <c r="H175" s="22">
        <v>239044.11764705883</v>
      </c>
      <c r="I175" s="22">
        <v>36495</v>
      </c>
      <c r="J175" s="77">
        <v>227268</v>
      </c>
      <c r="K175" s="77">
        <v>96638.655462184877</v>
      </c>
      <c r="M175" s="81">
        <f t="shared" si="28"/>
        <v>78712.836337020854</v>
      </c>
      <c r="N175" s="81">
        <f t="shared" si="29"/>
        <v>468689.90555973782</v>
      </c>
      <c r="O175" s="81">
        <f t="shared" si="40"/>
        <v>385895</v>
      </c>
      <c r="P175" s="81">
        <f t="shared" si="40"/>
        <v>305358.82352941181</v>
      </c>
      <c r="Q175" s="81" t="str">
        <f t="shared" si="40"/>
        <v/>
      </c>
      <c r="R175" s="81">
        <f t="shared" si="39"/>
        <v>239044.11764705883</v>
      </c>
      <c r="S175" s="81" t="str">
        <f t="shared" si="39"/>
        <v/>
      </c>
      <c r="T175" s="81">
        <f t="shared" si="39"/>
        <v>227268</v>
      </c>
      <c r="U175" s="81">
        <f t="shared" si="26"/>
        <v>96638.655462184877</v>
      </c>
      <c r="V175" s="98">
        <f t="shared" si="30"/>
        <v>250840.9193277311</v>
      </c>
      <c r="W175" s="81">
        <f t="shared" si="31"/>
        <v>273701.37094837934</v>
      </c>
      <c r="X175" s="81">
        <f t="shared" si="32"/>
        <v>36495</v>
      </c>
      <c r="Y175" s="81">
        <f t="shared" si="33"/>
        <v>202815.37601726229</v>
      </c>
      <c r="Z175" s="81">
        <f t="shared" si="34"/>
        <v>194988.53461135848</v>
      </c>
      <c r="AA175" s="114">
        <f t="shared" si="35"/>
        <v>0.71241343781260691</v>
      </c>
      <c r="AC175" s="82">
        <f t="shared" si="36"/>
        <v>250841</v>
      </c>
      <c r="AD175" s="128">
        <f t="shared" si="37"/>
        <v>47660</v>
      </c>
      <c r="AE175" s="129">
        <f t="shared" si="38"/>
        <v>298501</v>
      </c>
    </row>
    <row r="176" spans="1:31" ht="50.1" customHeight="1" x14ac:dyDescent="0.25">
      <c r="A176" s="113">
        <v>164</v>
      </c>
      <c r="B176" s="19" t="s">
        <v>199</v>
      </c>
      <c r="C176" s="20" t="s">
        <v>11</v>
      </c>
      <c r="D176" s="17">
        <v>1</v>
      </c>
      <c r="E176" s="100">
        <v>14682</v>
      </c>
      <c r="F176" s="18">
        <v>12369.747899159664</v>
      </c>
      <c r="G176" s="18">
        <v>21008</v>
      </c>
      <c r="H176" s="22">
        <v>9402.4276377217557</v>
      </c>
      <c r="I176" s="22">
        <v>642360</v>
      </c>
      <c r="J176" s="77">
        <v>5798</v>
      </c>
      <c r="K176" s="77">
        <v>126050.42016806723</v>
      </c>
      <c r="M176" s="81">
        <f t="shared" si="28"/>
        <v>-115936.64156218573</v>
      </c>
      <c r="N176" s="81">
        <f t="shared" si="29"/>
        <v>353556.81176359963</v>
      </c>
      <c r="O176" s="81">
        <f t="shared" si="40"/>
        <v>14682</v>
      </c>
      <c r="P176" s="81">
        <f t="shared" si="40"/>
        <v>12369.747899159664</v>
      </c>
      <c r="Q176" s="81">
        <f t="shared" si="40"/>
        <v>21008</v>
      </c>
      <c r="R176" s="81">
        <f t="shared" si="39"/>
        <v>9402.4276377217557</v>
      </c>
      <c r="S176" s="81" t="str">
        <f t="shared" si="39"/>
        <v/>
      </c>
      <c r="T176" s="81">
        <f t="shared" si="39"/>
        <v>5798</v>
      </c>
      <c r="U176" s="81">
        <f t="shared" si="26"/>
        <v>126050.42016806723</v>
      </c>
      <c r="V176" s="98">
        <f t="shared" si="30"/>
        <v>31551.765950824774</v>
      </c>
      <c r="W176" s="81">
        <f t="shared" si="31"/>
        <v>118810.08510070694</v>
      </c>
      <c r="X176" s="81">
        <f t="shared" si="32"/>
        <v>5798</v>
      </c>
      <c r="Y176" s="81">
        <f t="shared" si="33"/>
        <v>28900.825885152088</v>
      </c>
      <c r="Z176" s="81">
        <f t="shared" si="34"/>
        <v>234746.72666289267</v>
      </c>
      <c r="AA176" s="114">
        <f t="shared" si="35"/>
        <v>1.9758148179417125</v>
      </c>
      <c r="AC176" s="82">
        <f t="shared" si="36"/>
        <v>31552</v>
      </c>
      <c r="AD176" s="128">
        <f t="shared" si="37"/>
        <v>5995</v>
      </c>
      <c r="AE176" s="129">
        <f t="shared" si="38"/>
        <v>37547</v>
      </c>
    </row>
    <row r="177" spans="1:31" ht="50.1" customHeight="1" x14ac:dyDescent="0.25">
      <c r="A177" s="113">
        <v>165</v>
      </c>
      <c r="B177" s="19" t="s">
        <v>200</v>
      </c>
      <c r="C177" s="20" t="s">
        <v>11</v>
      </c>
      <c r="D177" s="17">
        <v>1</v>
      </c>
      <c r="E177" s="100">
        <v>1080983</v>
      </c>
      <c r="F177" s="18">
        <v>1171067.2268907563</v>
      </c>
      <c r="G177" s="18">
        <v>1018319</v>
      </c>
      <c r="H177" s="22">
        <v>640199.57983193279</v>
      </c>
      <c r="I177" s="22">
        <v>9231</v>
      </c>
      <c r="J177" s="77">
        <v>799034</v>
      </c>
      <c r="K177" s="77">
        <v>660504.20168067235</v>
      </c>
      <c r="M177" s="81">
        <f t="shared" si="28"/>
        <v>375271.78965468419</v>
      </c>
      <c r="N177" s="81">
        <f t="shared" si="29"/>
        <v>1161681.9270319906</v>
      </c>
      <c r="O177" s="81">
        <f t="shared" si="40"/>
        <v>1080983</v>
      </c>
      <c r="P177" s="81" t="str">
        <f t="shared" si="40"/>
        <v/>
      </c>
      <c r="Q177" s="81">
        <f t="shared" si="40"/>
        <v>1018319</v>
      </c>
      <c r="R177" s="81">
        <f t="shared" si="39"/>
        <v>640199.57983193279</v>
      </c>
      <c r="S177" s="81" t="str">
        <f t="shared" si="39"/>
        <v/>
      </c>
      <c r="T177" s="81">
        <f t="shared" si="39"/>
        <v>799034</v>
      </c>
      <c r="U177" s="81">
        <f t="shared" si="26"/>
        <v>660504.20168067235</v>
      </c>
      <c r="V177" s="98">
        <f t="shared" si="30"/>
        <v>839807.95630252105</v>
      </c>
      <c r="W177" s="81">
        <f t="shared" si="31"/>
        <v>768476.85834333743</v>
      </c>
      <c r="X177" s="81">
        <f t="shared" si="32"/>
        <v>9231</v>
      </c>
      <c r="Y177" s="81">
        <f t="shared" si="33"/>
        <v>454732.13442252058</v>
      </c>
      <c r="Z177" s="81">
        <f t="shared" si="34"/>
        <v>393205.06868865323</v>
      </c>
      <c r="AA177" s="114">
        <f t="shared" si="35"/>
        <v>0.51166806705970891</v>
      </c>
      <c r="AC177" s="82">
        <f t="shared" si="36"/>
        <v>768477</v>
      </c>
      <c r="AD177" s="128">
        <f t="shared" si="37"/>
        <v>146011</v>
      </c>
      <c r="AE177" s="129">
        <f t="shared" si="38"/>
        <v>914488</v>
      </c>
    </row>
    <row r="178" spans="1:31" ht="50.1" customHeight="1" x14ac:dyDescent="0.25">
      <c r="A178" s="113">
        <v>166</v>
      </c>
      <c r="B178" s="19" t="s">
        <v>201</v>
      </c>
      <c r="C178" s="20" t="s">
        <v>11</v>
      </c>
      <c r="D178" s="17">
        <v>1</v>
      </c>
      <c r="E178" s="100">
        <v>51247</v>
      </c>
      <c r="F178" s="18">
        <v>86781.512605042008</v>
      </c>
      <c r="G178" s="18">
        <v>75462</v>
      </c>
      <c r="H178" s="22">
        <v>50913.865546218483</v>
      </c>
      <c r="I178" s="22">
        <v>40113</v>
      </c>
      <c r="J178" s="77">
        <v>56597</v>
      </c>
      <c r="K178" s="77">
        <v>223865.5462184874</v>
      </c>
      <c r="M178" s="81">
        <f t="shared" si="28"/>
        <v>19685.664144418581</v>
      </c>
      <c r="N178" s="81">
        <f t="shared" si="29"/>
        <v>147451.45710408082</v>
      </c>
      <c r="O178" s="81">
        <f t="shared" si="40"/>
        <v>51247</v>
      </c>
      <c r="P178" s="81">
        <f t="shared" si="40"/>
        <v>86781.512605042008</v>
      </c>
      <c r="Q178" s="81">
        <f t="shared" si="40"/>
        <v>75462</v>
      </c>
      <c r="R178" s="81">
        <f t="shared" si="39"/>
        <v>50913.865546218483</v>
      </c>
      <c r="S178" s="81">
        <f t="shared" si="39"/>
        <v>40113</v>
      </c>
      <c r="T178" s="81">
        <f t="shared" si="39"/>
        <v>56597</v>
      </c>
      <c r="U178" s="81" t="str">
        <f t="shared" si="26"/>
        <v/>
      </c>
      <c r="V178" s="98">
        <f t="shared" si="30"/>
        <v>60185.729691876746</v>
      </c>
      <c r="W178" s="81">
        <f t="shared" si="31"/>
        <v>83568.560624249702</v>
      </c>
      <c r="X178" s="81">
        <f t="shared" si="32"/>
        <v>40113</v>
      </c>
      <c r="Y178" s="81">
        <f t="shared" si="33"/>
        <v>70532.521262781229</v>
      </c>
      <c r="Z178" s="81">
        <f t="shared" si="34"/>
        <v>63882.896479831121</v>
      </c>
      <c r="AA178" s="114">
        <f t="shared" si="35"/>
        <v>0.7644369605343394</v>
      </c>
      <c r="AC178" s="82">
        <f t="shared" si="36"/>
        <v>60186</v>
      </c>
      <c r="AD178" s="128">
        <f t="shared" si="37"/>
        <v>11435</v>
      </c>
      <c r="AE178" s="129">
        <f t="shared" si="38"/>
        <v>71621</v>
      </c>
    </row>
    <row r="179" spans="1:31" ht="50.1" customHeight="1" x14ac:dyDescent="0.25">
      <c r="A179" s="113">
        <v>167</v>
      </c>
      <c r="B179" s="19" t="s">
        <v>202</v>
      </c>
      <c r="C179" s="20" t="s">
        <v>11</v>
      </c>
      <c r="D179" s="17">
        <v>1</v>
      </c>
      <c r="E179" s="100">
        <v>64013</v>
      </c>
      <c r="F179" s="18">
        <v>67453.781512605041</v>
      </c>
      <c r="G179" s="18">
        <v>58655</v>
      </c>
      <c r="H179" s="22">
        <v>19206.349206349205</v>
      </c>
      <c r="I179" s="22">
        <v>244009</v>
      </c>
      <c r="J179" s="77">
        <v>21932</v>
      </c>
      <c r="K179" s="77">
        <v>202689.0756302521</v>
      </c>
      <c r="M179" s="81">
        <f t="shared" si="28"/>
        <v>7501.4953266989032</v>
      </c>
      <c r="N179" s="81">
        <f t="shared" si="29"/>
        <v>186200.84934450293</v>
      </c>
      <c r="O179" s="81">
        <f t="shared" si="40"/>
        <v>64013</v>
      </c>
      <c r="P179" s="81">
        <f t="shared" si="40"/>
        <v>67453.781512605041</v>
      </c>
      <c r="Q179" s="81">
        <f t="shared" si="40"/>
        <v>58655</v>
      </c>
      <c r="R179" s="81">
        <f t="shared" si="39"/>
        <v>19206.349206349205</v>
      </c>
      <c r="S179" s="81" t="str">
        <f t="shared" si="39"/>
        <v/>
      </c>
      <c r="T179" s="81">
        <f t="shared" si="39"/>
        <v>21932</v>
      </c>
      <c r="U179" s="81" t="str">
        <f t="shared" si="26"/>
        <v/>
      </c>
      <c r="V179" s="98">
        <f t="shared" si="30"/>
        <v>46252.026143790848</v>
      </c>
      <c r="W179" s="81">
        <f t="shared" si="31"/>
        <v>96851.172335600917</v>
      </c>
      <c r="X179" s="81">
        <f t="shared" si="32"/>
        <v>19206.349206349205</v>
      </c>
      <c r="Y179" s="81">
        <f t="shared" si="33"/>
        <v>65686.627793837048</v>
      </c>
      <c r="Z179" s="81">
        <f t="shared" si="34"/>
        <v>89349.677008902014</v>
      </c>
      <c r="AA179" s="114">
        <f t="shared" si="35"/>
        <v>0.92254615875267543</v>
      </c>
      <c r="AC179" s="82">
        <f t="shared" si="36"/>
        <v>46252</v>
      </c>
      <c r="AD179" s="128">
        <f t="shared" si="37"/>
        <v>8788</v>
      </c>
      <c r="AE179" s="129">
        <f t="shared" si="38"/>
        <v>55040</v>
      </c>
    </row>
    <row r="180" spans="1:31" ht="50.1" customHeight="1" x14ac:dyDescent="0.25">
      <c r="A180" s="113">
        <v>168</v>
      </c>
      <c r="B180" s="19" t="s">
        <v>203</v>
      </c>
      <c r="C180" s="20" t="s">
        <v>76</v>
      </c>
      <c r="D180" s="17">
        <v>1</v>
      </c>
      <c r="E180" s="100">
        <v>151496</v>
      </c>
      <c r="F180" s="18">
        <v>44453.781512605041</v>
      </c>
      <c r="G180" s="18">
        <v>58655</v>
      </c>
      <c r="H180" s="22">
        <v>213728.99159663866</v>
      </c>
      <c r="I180" s="22"/>
      <c r="J180" s="77">
        <v>170042</v>
      </c>
      <c r="K180" s="77">
        <v>223865.5462184874</v>
      </c>
      <c r="M180" s="81">
        <f t="shared" si="28"/>
        <v>67329.250208567741</v>
      </c>
      <c r="N180" s="81">
        <f t="shared" si="29"/>
        <v>220084.52290067598</v>
      </c>
      <c r="O180" s="81">
        <f t="shared" si="40"/>
        <v>151496</v>
      </c>
      <c r="P180" s="81" t="str">
        <f t="shared" si="40"/>
        <v/>
      </c>
      <c r="Q180" s="81" t="str">
        <f t="shared" si="40"/>
        <v/>
      </c>
      <c r="R180" s="81">
        <f t="shared" si="39"/>
        <v>213728.99159663866</v>
      </c>
      <c r="S180" s="81" t="str">
        <f t="shared" si="39"/>
        <v/>
      </c>
      <c r="T180" s="81">
        <f t="shared" si="39"/>
        <v>170042</v>
      </c>
      <c r="U180" s="81" t="str">
        <f t="shared" si="26"/>
        <v/>
      </c>
      <c r="V180" s="98">
        <f t="shared" si="30"/>
        <v>178422.33053221289</v>
      </c>
      <c r="W180" s="81">
        <f t="shared" si="31"/>
        <v>143706.88655462186</v>
      </c>
      <c r="X180" s="81">
        <f t="shared" si="32"/>
        <v>44453.781512605041</v>
      </c>
      <c r="Y180" s="81">
        <f t="shared" si="33"/>
        <v>121479.67910199366</v>
      </c>
      <c r="Z180" s="81">
        <f t="shared" si="34"/>
        <v>76377.636346054118</v>
      </c>
      <c r="AA180" s="114">
        <f t="shared" si="35"/>
        <v>0.53148208953106491</v>
      </c>
      <c r="AC180" s="82">
        <f t="shared" si="36"/>
        <v>143707</v>
      </c>
      <c r="AD180" s="128">
        <f t="shared" si="37"/>
        <v>27304</v>
      </c>
      <c r="AE180" s="129">
        <f t="shared" si="38"/>
        <v>171011</v>
      </c>
    </row>
    <row r="181" spans="1:31" ht="50.1" customHeight="1" x14ac:dyDescent="0.25">
      <c r="A181" s="113">
        <v>169</v>
      </c>
      <c r="B181" s="19" t="s">
        <v>204</v>
      </c>
      <c r="C181" s="20" t="s">
        <v>87</v>
      </c>
      <c r="D181" s="17">
        <v>1</v>
      </c>
      <c r="E181" s="100">
        <v>378503</v>
      </c>
      <c r="F181" s="18">
        <v>386361.34453781508</v>
      </c>
      <c r="G181" s="18">
        <v>335966</v>
      </c>
      <c r="H181" s="22">
        <v>213728.99159663866</v>
      </c>
      <c r="I181" s="22"/>
      <c r="J181" s="77">
        <v>252101</v>
      </c>
      <c r="K181" s="77">
        <v>183025.21008403364</v>
      </c>
      <c r="M181" s="81">
        <f t="shared" si="28"/>
        <v>204536.43673818291</v>
      </c>
      <c r="N181" s="81">
        <f t="shared" si="29"/>
        <v>378692.07866797957</v>
      </c>
      <c r="O181" s="81">
        <f t="shared" si="40"/>
        <v>378503</v>
      </c>
      <c r="P181" s="81" t="str">
        <f t="shared" si="40"/>
        <v/>
      </c>
      <c r="Q181" s="81">
        <f t="shared" si="40"/>
        <v>335966</v>
      </c>
      <c r="R181" s="81">
        <f t="shared" si="39"/>
        <v>213728.99159663866</v>
      </c>
      <c r="S181" s="81" t="str">
        <f t="shared" si="39"/>
        <v/>
      </c>
      <c r="T181" s="81">
        <f t="shared" si="39"/>
        <v>252101</v>
      </c>
      <c r="U181" s="81" t="str">
        <f t="shared" si="26"/>
        <v/>
      </c>
      <c r="V181" s="98">
        <f t="shared" si="30"/>
        <v>295074.74789915967</v>
      </c>
      <c r="W181" s="81">
        <f t="shared" si="31"/>
        <v>291614.25770308124</v>
      </c>
      <c r="X181" s="81">
        <f t="shared" si="32"/>
        <v>183025.21008403364</v>
      </c>
      <c r="Y181" s="81">
        <f t="shared" si="33"/>
        <v>280253.60455856228</v>
      </c>
      <c r="Z181" s="81">
        <f t="shared" si="34"/>
        <v>87077.820964898317</v>
      </c>
      <c r="AA181" s="114">
        <f t="shared" si="35"/>
        <v>0.29860618493338587</v>
      </c>
      <c r="AC181" s="82">
        <f t="shared" si="36"/>
        <v>291614</v>
      </c>
      <c r="AD181" s="128">
        <f t="shared" si="37"/>
        <v>55407</v>
      </c>
      <c r="AE181" s="129">
        <f t="shared" si="38"/>
        <v>347021</v>
      </c>
    </row>
    <row r="182" spans="1:31" ht="50.1" customHeight="1" x14ac:dyDescent="0.25">
      <c r="A182" s="113">
        <v>170</v>
      </c>
      <c r="B182" s="19" t="s">
        <v>205</v>
      </c>
      <c r="C182" s="20" t="s">
        <v>11</v>
      </c>
      <c r="D182" s="17">
        <v>1</v>
      </c>
      <c r="E182" s="100">
        <v>96353</v>
      </c>
      <c r="F182" s="18">
        <v>57789.915966386558</v>
      </c>
      <c r="G182" s="18"/>
      <c r="H182" s="22">
        <v>23781.512605042015</v>
      </c>
      <c r="I182" s="22">
        <v>15822397</v>
      </c>
      <c r="J182" s="77">
        <v>37689</v>
      </c>
      <c r="K182" s="77">
        <v>207226.89075630254</v>
      </c>
      <c r="M182" s="81">
        <f t="shared" si="28"/>
        <v>-3717741.4026961145</v>
      </c>
      <c r="N182" s="81">
        <f t="shared" si="29"/>
        <v>9132820.5091386922</v>
      </c>
      <c r="O182" s="81">
        <f t="shared" si="40"/>
        <v>96353</v>
      </c>
      <c r="P182" s="81">
        <f t="shared" si="40"/>
        <v>57789.915966386558</v>
      </c>
      <c r="Q182" s="81">
        <f t="shared" si="40"/>
        <v>0</v>
      </c>
      <c r="R182" s="81">
        <f t="shared" si="39"/>
        <v>23781.512605042015</v>
      </c>
      <c r="S182" s="81" t="str">
        <f t="shared" si="39"/>
        <v/>
      </c>
      <c r="T182" s="81">
        <f t="shared" si="39"/>
        <v>37689</v>
      </c>
      <c r="U182" s="81">
        <f t="shared" si="26"/>
        <v>207226.89075630254</v>
      </c>
      <c r="V182" s="98">
        <f t="shared" si="30"/>
        <v>70473.386554621859</v>
      </c>
      <c r="W182" s="81">
        <f t="shared" si="31"/>
        <v>2707539.5532212886</v>
      </c>
      <c r="X182" s="81">
        <f t="shared" si="32"/>
        <v>23781.512605042015</v>
      </c>
      <c r="Y182" s="81">
        <f t="shared" si="33"/>
        <v>159336.38637140757</v>
      </c>
      <c r="Z182" s="81">
        <f t="shared" si="34"/>
        <v>6425280.9559174031</v>
      </c>
      <c r="AA182" s="114">
        <f t="shared" si="35"/>
        <v>2.373106959147814</v>
      </c>
      <c r="AC182" s="82">
        <f t="shared" si="36"/>
        <v>70473</v>
      </c>
      <c r="AD182" s="128">
        <f t="shared" si="37"/>
        <v>13390</v>
      </c>
      <c r="AE182" s="129">
        <f t="shared" si="38"/>
        <v>83863</v>
      </c>
    </row>
    <row r="183" spans="1:31" ht="50.1" customHeight="1" x14ac:dyDescent="0.25">
      <c r="A183" s="113">
        <v>171</v>
      </c>
      <c r="B183" s="19" t="s">
        <v>206</v>
      </c>
      <c r="C183" s="20" t="s">
        <v>11</v>
      </c>
      <c r="D183" s="17">
        <v>1</v>
      </c>
      <c r="E183" s="100">
        <v>77551</v>
      </c>
      <c r="F183" s="18">
        <v>75184.873949579836</v>
      </c>
      <c r="G183" s="18"/>
      <c r="H183" s="22">
        <v>23781.512605042015</v>
      </c>
      <c r="I183" s="22">
        <v>327378</v>
      </c>
      <c r="J183" s="77">
        <v>32646</v>
      </c>
      <c r="K183" s="77">
        <v>184537.81512605044</v>
      </c>
      <c r="M183" s="81">
        <f t="shared" si="28"/>
        <v>3672.6979750611645</v>
      </c>
      <c r="N183" s="81">
        <f t="shared" si="29"/>
        <v>236687.03591849629</v>
      </c>
      <c r="O183" s="81">
        <f t="shared" si="40"/>
        <v>77551</v>
      </c>
      <c r="P183" s="81">
        <f t="shared" si="40"/>
        <v>75184.873949579836</v>
      </c>
      <c r="Q183" s="81" t="str">
        <f t="shared" si="40"/>
        <v/>
      </c>
      <c r="R183" s="81">
        <f t="shared" si="39"/>
        <v>23781.512605042015</v>
      </c>
      <c r="S183" s="81" t="str">
        <f t="shared" si="39"/>
        <v/>
      </c>
      <c r="T183" s="81">
        <f t="shared" si="39"/>
        <v>32646</v>
      </c>
      <c r="U183" s="81">
        <f t="shared" si="26"/>
        <v>184537.81512605044</v>
      </c>
      <c r="V183" s="98">
        <f t="shared" si="30"/>
        <v>78740.240336134462</v>
      </c>
      <c r="W183" s="81">
        <f t="shared" si="31"/>
        <v>120179.86694677873</v>
      </c>
      <c r="X183" s="81">
        <f t="shared" si="32"/>
        <v>23781.512605042015</v>
      </c>
      <c r="Y183" s="81">
        <f t="shared" si="33"/>
        <v>80566.351920068628</v>
      </c>
      <c r="Z183" s="81">
        <f t="shared" si="34"/>
        <v>116507.16897171756</v>
      </c>
      <c r="AA183" s="114">
        <f t="shared" si="35"/>
        <v>0.96943998967241651</v>
      </c>
      <c r="AC183" s="82">
        <f t="shared" si="36"/>
        <v>78740</v>
      </c>
      <c r="AD183" s="128">
        <f t="shared" si="37"/>
        <v>14961</v>
      </c>
      <c r="AE183" s="129">
        <f t="shared" si="38"/>
        <v>93701</v>
      </c>
    </row>
    <row r="184" spans="1:31" ht="50.1" customHeight="1" x14ac:dyDescent="0.25">
      <c r="A184" s="113">
        <v>172</v>
      </c>
      <c r="B184" s="19" t="s">
        <v>207</v>
      </c>
      <c r="C184" s="20" t="s">
        <v>11</v>
      </c>
      <c r="D184" s="17">
        <v>1</v>
      </c>
      <c r="E184" s="100">
        <v>40672</v>
      </c>
      <c r="F184" s="18">
        <v>458453.78151260508</v>
      </c>
      <c r="G184" s="18">
        <v>29762</v>
      </c>
      <c r="H184" s="22">
        <v>21260.504201680673</v>
      </c>
      <c r="I184" s="22">
        <v>42844</v>
      </c>
      <c r="J184" s="77">
        <v>24201</v>
      </c>
      <c r="K184" s="77">
        <v>169411.76470588235</v>
      </c>
      <c r="M184" s="81">
        <f t="shared" si="28"/>
        <v>-48821.83713350755</v>
      </c>
      <c r="N184" s="81">
        <f t="shared" si="29"/>
        <v>273566.13725355559</v>
      </c>
      <c r="O184" s="81">
        <f t="shared" si="40"/>
        <v>40672</v>
      </c>
      <c r="P184" s="81" t="str">
        <f t="shared" si="40"/>
        <v/>
      </c>
      <c r="Q184" s="81">
        <f t="shared" si="40"/>
        <v>29762</v>
      </c>
      <c r="R184" s="81">
        <f t="shared" si="39"/>
        <v>21260.504201680673</v>
      </c>
      <c r="S184" s="81">
        <f t="shared" si="39"/>
        <v>42844</v>
      </c>
      <c r="T184" s="81">
        <f t="shared" si="39"/>
        <v>24201</v>
      </c>
      <c r="U184" s="81">
        <f t="shared" si="26"/>
        <v>169411.76470588235</v>
      </c>
      <c r="V184" s="98">
        <f t="shared" si="30"/>
        <v>54691.878151260498</v>
      </c>
      <c r="W184" s="81">
        <f t="shared" si="31"/>
        <v>112372.15006002401</v>
      </c>
      <c r="X184" s="81">
        <f t="shared" si="32"/>
        <v>21260.504201680673</v>
      </c>
      <c r="Y184" s="81">
        <f t="shared" si="33"/>
        <v>57477.66180782795</v>
      </c>
      <c r="Z184" s="81">
        <f t="shared" si="34"/>
        <v>161193.98719353156</v>
      </c>
      <c r="AA184" s="114">
        <f t="shared" si="35"/>
        <v>1.4344656314525368</v>
      </c>
      <c r="AC184" s="82">
        <f t="shared" si="36"/>
        <v>54692</v>
      </c>
      <c r="AD184" s="128">
        <f t="shared" si="37"/>
        <v>10391</v>
      </c>
      <c r="AE184" s="129">
        <f t="shared" si="38"/>
        <v>65083</v>
      </c>
    </row>
    <row r="185" spans="1:31" ht="50.1" customHeight="1" x14ac:dyDescent="0.25">
      <c r="A185" s="113">
        <v>173</v>
      </c>
      <c r="B185" s="19" t="s">
        <v>208</v>
      </c>
      <c r="C185" s="20" t="s">
        <v>34</v>
      </c>
      <c r="D185" s="17">
        <v>1</v>
      </c>
      <c r="E185" s="100">
        <v>108818</v>
      </c>
      <c r="F185" s="18">
        <v>104176.47058823529</v>
      </c>
      <c r="G185" s="18">
        <v>90588</v>
      </c>
      <c r="H185" s="22">
        <v>60367.647058823532</v>
      </c>
      <c r="I185" s="22">
        <v>2523000</v>
      </c>
      <c r="J185" s="77">
        <v>67941</v>
      </c>
      <c r="K185" s="77">
        <v>196638.65546218489</v>
      </c>
      <c r="M185" s="81">
        <f t="shared" si="28"/>
        <v>-464884.29153525486</v>
      </c>
      <c r="N185" s="81">
        <f t="shared" si="29"/>
        <v>1365321.3695664674</v>
      </c>
      <c r="O185" s="81">
        <f t="shared" si="40"/>
        <v>108818</v>
      </c>
      <c r="P185" s="81">
        <f t="shared" si="40"/>
        <v>104176.47058823529</v>
      </c>
      <c r="Q185" s="81">
        <f t="shared" si="40"/>
        <v>90588</v>
      </c>
      <c r="R185" s="81">
        <f t="shared" si="39"/>
        <v>60367.647058823532</v>
      </c>
      <c r="S185" s="81" t="str">
        <f t="shared" si="39"/>
        <v/>
      </c>
      <c r="T185" s="81">
        <f t="shared" si="39"/>
        <v>67941</v>
      </c>
      <c r="U185" s="81">
        <f t="shared" si="26"/>
        <v>196638.65546218489</v>
      </c>
      <c r="V185" s="98">
        <f t="shared" si="30"/>
        <v>104754.96218487395</v>
      </c>
      <c r="W185" s="81">
        <f t="shared" si="31"/>
        <v>450218.53901560622</v>
      </c>
      <c r="X185" s="81">
        <f t="shared" si="32"/>
        <v>60367.647058823532</v>
      </c>
      <c r="Y185" s="81">
        <f t="shared" si="33"/>
        <v>154376.248523674</v>
      </c>
      <c r="Z185" s="81">
        <f t="shared" si="34"/>
        <v>915102.83055086108</v>
      </c>
      <c r="AA185" s="114">
        <f t="shared" si="35"/>
        <v>2.0325747414838027</v>
      </c>
      <c r="AC185" s="82">
        <f t="shared" si="36"/>
        <v>104755</v>
      </c>
      <c r="AD185" s="128">
        <f t="shared" si="37"/>
        <v>19903</v>
      </c>
      <c r="AE185" s="129">
        <f t="shared" si="38"/>
        <v>124658</v>
      </c>
    </row>
    <row r="186" spans="1:31" ht="50.1" customHeight="1" x14ac:dyDescent="0.25">
      <c r="A186" s="113">
        <v>174</v>
      </c>
      <c r="B186" s="19" t="s">
        <v>209</v>
      </c>
      <c r="C186" s="20" t="s">
        <v>92</v>
      </c>
      <c r="D186" s="17">
        <v>1</v>
      </c>
      <c r="E186" s="100">
        <v>248927</v>
      </c>
      <c r="F186" s="18">
        <v>249327.731092437</v>
      </c>
      <c r="G186" s="18"/>
      <c r="H186" s="22">
        <v>259947.47899159664</v>
      </c>
      <c r="I186" s="22">
        <v>103102</v>
      </c>
      <c r="J186" s="77"/>
      <c r="K186" s="77">
        <v>176974.78991596639</v>
      </c>
      <c r="M186" s="81">
        <f t="shared" si="28"/>
        <v>140486.04684355762</v>
      </c>
      <c r="N186" s="81">
        <f t="shared" si="29"/>
        <v>274825.55315644236</v>
      </c>
      <c r="O186" s="81">
        <f t="shared" si="40"/>
        <v>248927</v>
      </c>
      <c r="P186" s="81">
        <f t="shared" si="40"/>
        <v>249327.731092437</v>
      </c>
      <c r="Q186" s="81" t="str">
        <f t="shared" si="40"/>
        <v/>
      </c>
      <c r="R186" s="81">
        <f t="shared" si="39"/>
        <v>259947.47899159664</v>
      </c>
      <c r="S186" s="81" t="str">
        <f t="shared" si="39"/>
        <v/>
      </c>
      <c r="T186" s="81" t="str">
        <f t="shared" si="39"/>
        <v/>
      </c>
      <c r="U186" s="81">
        <f t="shared" si="26"/>
        <v>176974.78991596639</v>
      </c>
      <c r="V186" s="98">
        <f t="shared" si="30"/>
        <v>233794.25</v>
      </c>
      <c r="W186" s="81">
        <f t="shared" si="31"/>
        <v>207655.8</v>
      </c>
      <c r="X186" s="81">
        <f t="shared" si="32"/>
        <v>103102</v>
      </c>
      <c r="Y186" s="81">
        <f t="shared" si="33"/>
        <v>196689.57371184809</v>
      </c>
      <c r="Z186" s="81">
        <f t="shared" si="34"/>
        <v>67169.753156442355</v>
      </c>
      <c r="AA186" s="114">
        <f t="shared" si="35"/>
        <v>0.32346678087702035</v>
      </c>
      <c r="AC186" s="82">
        <f t="shared" si="36"/>
        <v>207656</v>
      </c>
      <c r="AD186" s="128">
        <f t="shared" si="37"/>
        <v>39455</v>
      </c>
      <c r="AE186" s="129">
        <f t="shared" si="38"/>
        <v>247111</v>
      </c>
    </row>
    <row r="187" spans="1:31" ht="50.1" customHeight="1" x14ac:dyDescent="0.25">
      <c r="A187" s="113">
        <v>175</v>
      </c>
      <c r="B187" s="19" t="s">
        <v>210</v>
      </c>
      <c r="C187" s="20" t="s">
        <v>11</v>
      </c>
      <c r="D187" s="17">
        <v>1</v>
      </c>
      <c r="E187" s="100">
        <v>168061</v>
      </c>
      <c r="F187" s="18">
        <v>100310.9243697479</v>
      </c>
      <c r="G187" s="18"/>
      <c r="H187" s="22">
        <v>150703.78151260506</v>
      </c>
      <c r="I187" s="22">
        <v>103102</v>
      </c>
      <c r="J187" s="77"/>
      <c r="K187" s="77">
        <v>190588.23529411765</v>
      </c>
      <c r="M187" s="81">
        <f t="shared" si="28"/>
        <v>102661.92513357519</v>
      </c>
      <c r="N187" s="81">
        <f t="shared" si="29"/>
        <v>182444.45133701307</v>
      </c>
      <c r="O187" s="81">
        <f t="shared" si="40"/>
        <v>168061</v>
      </c>
      <c r="P187" s="81" t="str">
        <f t="shared" si="40"/>
        <v/>
      </c>
      <c r="Q187" s="81" t="str">
        <f t="shared" si="40"/>
        <v/>
      </c>
      <c r="R187" s="81">
        <f t="shared" si="39"/>
        <v>150703.78151260506</v>
      </c>
      <c r="S187" s="81">
        <f t="shared" si="39"/>
        <v>103102</v>
      </c>
      <c r="T187" s="81" t="str">
        <f t="shared" si="39"/>
        <v/>
      </c>
      <c r="U187" s="81" t="str">
        <f t="shared" si="26"/>
        <v/>
      </c>
      <c r="V187" s="98">
        <f t="shared" si="30"/>
        <v>140622.26050420167</v>
      </c>
      <c r="W187" s="81">
        <f t="shared" si="31"/>
        <v>142553.18823529413</v>
      </c>
      <c r="X187" s="81">
        <f t="shared" si="32"/>
        <v>100310.9243697479</v>
      </c>
      <c r="Y187" s="81">
        <f t="shared" si="33"/>
        <v>137930.56046018167</v>
      </c>
      <c r="Z187" s="81">
        <f t="shared" si="34"/>
        <v>39891.263101718941</v>
      </c>
      <c r="AA187" s="114">
        <f t="shared" si="35"/>
        <v>0.27983424008641311</v>
      </c>
      <c r="AC187" s="82">
        <f t="shared" si="36"/>
        <v>140622</v>
      </c>
      <c r="AD187" s="128">
        <f t="shared" si="37"/>
        <v>26718</v>
      </c>
      <c r="AE187" s="129">
        <f t="shared" si="38"/>
        <v>167340</v>
      </c>
    </row>
    <row r="188" spans="1:31" ht="50.1" customHeight="1" x14ac:dyDescent="0.25">
      <c r="A188" s="113">
        <v>176</v>
      </c>
      <c r="B188" s="19" t="s">
        <v>211</v>
      </c>
      <c r="C188" s="20" t="s">
        <v>11</v>
      </c>
      <c r="D188" s="17">
        <v>1</v>
      </c>
      <c r="E188" s="100">
        <v>50657</v>
      </c>
      <c r="F188" s="18">
        <v>32663.865546218491</v>
      </c>
      <c r="G188" s="18"/>
      <c r="H188" s="22">
        <v>34107.142857142855</v>
      </c>
      <c r="I188" s="22">
        <v>103102</v>
      </c>
      <c r="J188" s="77"/>
      <c r="K188" s="77">
        <v>202689.0756302521</v>
      </c>
      <c r="M188" s="81">
        <f t="shared" si="28"/>
        <v>12730.045314235103</v>
      </c>
      <c r="N188" s="81">
        <f t="shared" si="29"/>
        <v>156557.5882992103</v>
      </c>
      <c r="O188" s="81">
        <f t="shared" si="40"/>
        <v>50657</v>
      </c>
      <c r="P188" s="81">
        <f t="shared" si="40"/>
        <v>32663.865546218491</v>
      </c>
      <c r="Q188" s="81" t="str">
        <f t="shared" si="40"/>
        <v/>
      </c>
      <c r="R188" s="81">
        <f t="shared" si="39"/>
        <v>34107.142857142855</v>
      </c>
      <c r="S188" s="81">
        <f t="shared" si="39"/>
        <v>103102</v>
      </c>
      <c r="T188" s="81" t="str">
        <f t="shared" si="39"/>
        <v/>
      </c>
      <c r="U188" s="81" t="str">
        <f t="shared" si="26"/>
        <v/>
      </c>
      <c r="V188" s="98">
        <f t="shared" si="30"/>
        <v>55132.502100840342</v>
      </c>
      <c r="W188" s="81">
        <f t="shared" si="31"/>
        <v>84643.816806722694</v>
      </c>
      <c r="X188" s="81">
        <f t="shared" si="32"/>
        <v>32663.865546218491</v>
      </c>
      <c r="Y188" s="81">
        <f t="shared" si="33"/>
        <v>65212.366940706874</v>
      </c>
      <c r="Z188" s="81">
        <f t="shared" si="34"/>
        <v>71913.771492487591</v>
      </c>
      <c r="AA188" s="114">
        <f t="shared" si="35"/>
        <v>0.84960454532310214</v>
      </c>
      <c r="AC188" s="82">
        <f t="shared" si="36"/>
        <v>55133</v>
      </c>
      <c r="AD188" s="128">
        <f t="shared" si="37"/>
        <v>10475</v>
      </c>
      <c r="AE188" s="129">
        <f t="shared" si="38"/>
        <v>65608</v>
      </c>
    </row>
    <row r="189" spans="1:31" ht="50.1" customHeight="1" x14ac:dyDescent="0.25">
      <c r="A189" s="113">
        <v>177</v>
      </c>
      <c r="B189" s="19" t="s">
        <v>212</v>
      </c>
      <c r="C189" s="20" t="s">
        <v>11</v>
      </c>
      <c r="D189" s="17">
        <v>1</v>
      </c>
      <c r="E189" s="100">
        <v>120379</v>
      </c>
      <c r="F189" s="18">
        <v>42327.731092436974</v>
      </c>
      <c r="G189" s="18">
        <v>45210</v>
      </c>
      <c r="H189" s="22">
        <v>34107.142857142855</v>
      </c>
      <c r="I189" s="22">
        <v>103102</v>
      </c>
      <c r="J189" s="77"/>
      <c r="K189" s="77">
        <v>195126.05042016809</v>
      </c>
      <c r="M189" s="81">
        <f t="shared" si="28"/>
        <v>27513.877321675674</v>
      </c>
      <c r="N189" s="81">
        <f t="shared" si="29"/>
        <v>152570.0974682403</v>
      </c>
      <c r="O189" s="81">
        <f t="shared" si="40"/>
        <v>120379</v>
      </c>
      <c r="P189" s="81">
        <f t="shared" si="40"/>
        <v>42327.731092436974</v>
      </c>
      <c r="Q189" s="81">
        <f t="shared" si="40"/>
        <v>45210</v>
      </c>
      <c r="R189" s="81">
        <f t="shared" si="39"/>
        <v>34107.142857142855</v>
      </c>
      <c r="S189" s="81">
        <f t="shared" si="39"/>
        <v>103102</v>
      </c>
      <c r="T189" s="81" t="str">
        <f t="shared" si="39"/>
        <v/>
      </c>
      <c r="U189" s="81" t="str">
        <f t="shared" si="26"/>
        <v/>
      </c>
      <c r="V189" s="98">
        <f t="shared" si="30"/>
        <v>69025.174789915967</v>
      </c>
      <c r="W189" s="81">
        <f t="shared" si="31"/>
        <v>90041.987394957992</v>
      </c>
      <c r="X189" s="81">
        <f t="shared" si="32"/>
        <v>34107.142857142855</v>
      </c>
      <c r="Y189" s="81">
        <f t="shared" si="33"/>
        <v>73531.425486887296</v>
      </c>
      <c r="Z189" s="81">
        <f t="shared" si="34"/>
        <v>62528.110073282318</v>
      </c>
      <c r="AA189" s="114">
        <f t="shared" si="35"/>
        <v>0.6944328072081587</v>
      </c>
      <c r="AC189" s="82">
        <f t="shared" si="36"/>
        <v>69025</v>
      </c>
      <c r="AD189" s="128">
        <f t="shared" si="37"/>
        <v>13115</v>
      </c>
      <c r="AE189" s="129">
        <f t="shared" si="38"/>
        <v>82140</v>
      </c>
    </row>
    <row r="190" spans="1:31" ht="50.1" customHeight="1" x14ac:dyDescent="0.25">
      <c r="A190" s="113">
        <v>178</v>
      </c>
      <c r="B190" s="19" t="s">
        <v>213</v>
      </c>
      <c r="C190" s="20" t="s">
        <v>11</v>
      </c>
      <c r="D190" s="17">
        <v>1</v>
      </c>
      <c r="E190" s="100">
        <v>181914</v>
      </c>
      <c r="F190" s="18">
        <v>46193.277310924364</v>
      </c>
      <c r="G190" s="18">
        <v>67059</v>
      </c>
      <c r="H190" s="22">
        <v>34107.142857142855</v>
      </c>
      <c r="I190" s="22">
        <v>95302</v>
      </c>
      <c r="J190" s="77"/>
      <c r="K190" s="77">
        <v>205714.28571428571</v>
      </c>
      <c r="M190" s="81">
        <f t="shared" si="28"/>
        <v>32830.952229250834</v>
      </c>
      <c r="N190" s="81">
        <f t="shared" si="29"/>
        <v>177265.61639820013</v>
      </c>
      <c r="O190" s="81" t="str">
        <f t="shared" si="40"/>
        <v/>
      </c>
      <c r="P190" s="81">
        <f t="shared" si="40"/>
        <v>46193.277310924364</v>
      </c>
      <c r="Q190" s="81">
        <f t="shared" si="40"/>
        <v>67059</v>
      </c>
      <c r="R190" s="81">
        <f t="shared" si="39"/>
        <v>34107.142857142855</v>
      </c>
      <c r="S190" s="81">
        <f t="shared" si="39"/>
        <v>95302</v>
      </c>
      <c r="T190" s="81" t="str">
        <f t="shared" si="39"/>
        <v/>
      </c>
      <c r="U190" s="81" t="str">
        <f t="shared" si="26"/>
        <v/>
      </c>
      <c r="V190" s="98">
        <f t="shared" si="30"/>
        <v>60665.355042016803</v>
      </c>
      <c r="W190" s="81">
        <f t="shared" si="31"/>
        <v>105048.28431372548</v>
      </c>
      <c r="X190" s="81">
        <f t="shared" si="32"/>
        <v>34107.142857142855</v>
      </c>
      <c r="Y190" s="81">
        <f t="shared" si="33"/>
        <v>84986.96034650685</v>
      </c>
      <c r="Z190" s="81">
        <f t="shared" si="34"/>
        <v>72217.332084474649</v>
      </c>
      <c r="AA190" s="114">
        <f t="shared" si="35"/>
        <v>0.68746798252124164</v>
      </c>
      <c r="AC190" s="82">
        <f t="shared" si="36"/>
        <v>60665</v>
      </c>
      <c r="AD190" s="128">
        <f t="shared" si="37"/>
        <v>11526</v>
      </c>
      <c r="AE190" s="129">
        <f t="shared" si="38"/>
        <v>72191</v>
      </c>
    </row>
    <row r="191" spans="1:31" ht="50.1" customHeight="1" x14ac:dyDescent="0.25">
      <c r="A191" s="113">
        <v>179</v>
      </c>
      <c r="B191" s="19" t="s">
        <v>214</v>
      </c>
      <c r="C191" s="20" t="s">
        <v>26</v>
      </c>
      <c r="D191" s="17">
        <v>1</v>
      </c>
      <c r="E191" s="100">
        <v>163839</v>
      </c>
      <c r="F191" s="18">
        <v>241983.19327731093</v>
      </c>
      <c r="G191" s="18"/>
      <c r="H191" s="22">
        <v>72573.529411764714</v>
      </c>
      <c r="I191" s="22">
        <v>20737930</v>
      </c>
      <c r="J191" s="77"/>
      <c r="K191" s="77">
        <v>217815.12605042016</v>
      </c>
      <c r="M191" s="81">
        <f t="shared" si="28"/>
        <v>-4909847.4705342548</v>
      </c>
      <c r="N191" s="81">
        <f t="shared" si="29"/>
        <v>13483503.810030054</v>
      </c>
      <c r="O191" s="81">
        <f t="shared" si="40"/>
        <v>163839</v>
      </c>
      <c r="P191" s="81">
        <f t="shared" si="40"/>
        <v>241983.19327731093</v>
      </c>
      <c r="Q191" s="81">
        <f t="shared" si="40"/>
        <v>0</v>
      </c>
      <c r="R191" s="81">
        <f t="shared" si="39"/>
        <v>72573.529411764714</v>
      </c>
      <c r="S191" s="81" t="str">
        <f t="shared" si="39"/>
        <v/>
      </c>
      <c r="T191" s="81">
        <f t="shared" si="39"/>
        <v>0</v>
      </c>
      <c r="U191" s="81">
        <f t="shared" si="26"/>
        <v>217815.12605042016</v>
      </c>
      <c r="V191" s="98">
        <f t="shared" si="30"/>
        <v>116035.14145658263</v>
      </c>
      <c r="W191" s="81">
        <f t="shared" si="31"/>
        <v>4286828.1697478993</v>
      </c>
      <c r="X191" s="81">
        <f t="shared" si="32"/>
        <v>72573.529411764714</v>
      </c>
      <c r="Y191" s="81">
        <f t="shared" si="33"/>
        <v>419533.6835920912</v>
      </c>
      <c r="Z191" s="81">
        <f t="shared" si="34"/>
        <v>9196675.6402821541</v>
      </c>
      <c r="AA191" s="114">
        <f t="shared" si="35"/>
        <v>2.145333397121675</v>
      </c>
      <c r="AC191" s="82">
        <f t="shared" si="36"/>
        <v>116035</v>
      </c>
      <c r="AD191" s="128">
        <f t="shared" si="37"/>
        <v>22047</v>
      </c>
      <c r="AE191" s="129">
        <f t="shared" si="38"/>
        <v>138082</v>
      </c>
    </row>
    <row r="192" spans="1:31" ht="50.1" customHeight="1" x14ac:dyDescent="0.25">
      <c r="A192" s="113">
        <v>180</v>
      </c>
      <c r="B192" s="19" t="s">
        <v>215</v>
      </c>
      <c r="C192" s="20" t="s">
        <v>11</v>
      </c>
      <c r="D192" s="17">
        <v>1</v>
      </c>
      <c r="E192" s="100">
        <v>179715</v>
      </c>
      <c r="F192" s="18">
        <v>2087201.6806722691</v>
      </c>
      <c r="G192" s="18">
        <v>2925882</v>
      </c>
      <c r="H192" s="22">
        <v>209527.31092436973</v>
      </c>
      <c r="I192" s="22">
        <v>13573</v>
      </c>
      <c r="J192" s="77"/>
      <c r="K192" s="77">
        <v>207226.89075630254</v>
      </c>
      <c r="M192" s="81">
        <f t="shared" si="28"/>
        <v>-309134.83165661246</v>
      </c>
      <c r="N192" s="81">
        <f t="shared" si="29"/>
        <v>2183510.1257742597</v>
      </c>
      <c r="O192" s="81">
        <f t="shared" si="40"/>
        <v>179715</v>
      </c>
      <c r="P192" s="81">
        <f t="shared" si="40"/>
        <v>2087201.6806722691</v>
      </c>
      <c r="Q192" s="81" t="str">
        <f t="shared" si="40"/>
        <v/>
      </c>
      <c r="R192" s="81">
        <f t="shared" si="39"/>
        <v>209527.31092436973</v>
      </c>
      <c r="S192" s="81">
        <f t="shared" si="39"/>
        <v>13573</v>
      </c>
      <c r="T192" s="81">
        <f t="shared" si="39"/>
        <v>0</v>
      </c>
      <c r="U192" s="81">
        <f t="shared" si="39"/>
        <v>207226.89075630254</v>
      </c>
      <c r="V192" s="98">
        <f t="shared" si="30"/>
        <v>449540.64705882361</v>
      </c>
      <c r="W192" s="81">
        <f t="shared" si="31"/>
        <v>937187.64705882361</v>
      </c>
      <c r="X192" s="81">
        <f t="shared" si="32"/>
        <v>13573</v>
      </c>
      <c r="Y192" s="81">
        <f t="shared" si="33"/>
        <v>294077.20241439668</v>
      </c>
      <c r="Z192" s="81">
        <f t="shared" si="34"/>
        <v>1246322.4787154361</v>
      </c>
      <c r="AA192" s="114">
        <f t="shared" si="35"/>
        <v>1.3298537199319374</v>
      </c>
      <c r="AC192" s="82">
        <f t="shared" si="36"/>
        <v>449541</v>
      </c>
      <c r="AD192" s="128">
        <f t="shared" si="37"/>
        <v>85413</v>
      </c>
      <c r="AE192" s="129">
        <f t="shared" si="38"/>
        <v>534954</v>
      </c>
    </row>
    <row r="193" spans="1:31" ht="50.1" customHeight="1" x14ac:dyDescent="0.25">
      <c r="A193" s="113">
        <v>181</v>
      </c>
      <c r="B193" s="19" t="s">
        <v>216</v>
      </c>
      <c r="C193" s="20" t="s">
        <v>11</v>
      </c>
      <c r="D193" s="17">
        <v>1</v>
      </c>
      <c r="E193" s="100">
        <v>74294</v>
      </c>
      <c r="F193" s="18"/>
      <c r="G193" s="18">
        <v>94958</v>
      </c>
      <c r="H193" s="22">
        <v>11736.694677871148</v>
      </c>
      <c r="I193" s="22">
        <v>2436333</v>
      </c>
      <c r="J193" s="77">
        <v>71217</v>
      </c>
      <c r="K193" s="77">
        <v>193613.44537815126</v>
      </c>
      <c r="M193" s="81">
        <f t="shared" si="28"/>
        <v>-479691.73137552355</v>
      </c>
      <c r="N193" s="81">
        <f t="shared" si="29"/>
        <v>1440409.1113941977</v>
      </c>
      <c r="O193" s="81">
        <f t="shared" si="40"/>
        <v>74294</v>
      </c>
      <c r="P193" s="81">
        <f t="shared" si="40"/>
        <v>0</v>
      </c>
      <c r="Q193" s="81">
        <f t="shared" si="40"/>
        <v>94958</v>
      </c>
      <c r="R193" s="81">
        <f t="shared" si="39"/>
        <v>11736.694677871148</v>
      </c>
      <c r="S193" s="81" t="str">
        <f t="shared" si="39"/>
        <v/>
      </c>
      <c r="T193" s="81">
        <f t="shared" si="39"/>
        <v>71217</v>
      </c>
      <c r="U193" s="81">
        <f t="shared" si="39"/>
        <v>193613.44537815126</v>
      </c>
      <c r="V193" s="98">
        <f t="shared" si="30"/>
        <v>74303.190009337079</v>
      </c>
      <c r="W193" s="81">
        <f t="shared" si="31"/>
        <v>480358.69000933709</v>
      </c>
      <c r="X193" s="81">
        <f t="shared" si="32"/>
        <v>11736.694677871148</v>
      </c>
      <c r="Y193" s="81">
        <f t="shared" si="33"/>
        <v>118589.93306138601</v>
      </c>
      <c r="Z193" s="81">
        <f t="shared" si="34"/>
        <v>960050.42138486065</v>
      </c>
      <c r="AA193" s="114">
        <f t="shared" si="35"/>
        <v>1.99861154040161</v>
      </c>
      <c r="AC193" s="82">
        <f t="shared" si="36"/>
        <v>74303</v>
      </c>
      <c r="AD193" s="128">
        <f t="shared" si="37"/>
        <v>14118</v>
      </c>
      <c r="AE193" s="129">
        <f t="shared" si="38"/>
        <v>88421</v>
      </c>
    </row>
    <row r="194" spans="1:31" ht="50.1" customHeight="1" x14ac:dyDescent="0.25">
      <c r="A194" s="113">
        <v>182</v>
      </c>
      <c r="B194" s="19" t="s">
        <v>217</v>
      </c>
      <c r="C194" s="20" t="s">
        <v>11</v>
      </c>
      <c r="D194" s="17">
        <v>1</v>
      </c>
      <c r="E194" s="100">
        <v>220813</v>
      </c>
      <c r="F194" s="18"/>
      <c r="G194" s="18"/>
      <c r="H194" s="22">
        <v>65514.705882352944</v>
      </c>
      <c r="I194" s="22">
        <v>2436333</v>
      </c>
      <c r="J194" s="77"/>
      <c r="K194" s="77">
        <v>186050.42016806724</v>
      </c>
      <c r="M194" s="81">
        <f t="shared" si="28"/>
        <v>-414200.58106590318</v>
      </c>
      <c r="N194" s="81">
        <f t="shared" si="29"/>
        <v>1868556.1440911132</v>
      </c>
      <c r="O194" s="81">
        <f t="shared" si="40"/>
        <v>220813</v>
      </c>
      <c r="P194" s="81">
        <f t="shared" si="40"/>
        <v>0</v>
      </c>
      <c r="Q194" s="81">
        <f t="shared" si="40"/>
        <v>0</v>
      </c>
      <c r="R194" s="81">
        <f t="shared" si="39"/>
        <v>65514.705882352944</v>
      </c>
      <c r="S194" s="81" t="str">
        <f t="shared" si="39"/>
        <v/>
      </c>
      <c r="T194" s="81">
        <f t="shared" si="39"/>
        <v>0</v>
      </c>
      <c r="U194" s="81">
        <f t="shared" si="39"/>
        <v>186050.42016806724</v>
      </c>
      <c r="V194" s="98">
        <f t="shared" si="30"/>
        <v>78729.687675070032</v>
      </c>
      <c r="W194" s="81">
        <f t="shared" si="31"/>
        <v>727177.78151260503</v>
      </c>
      <c r="X194" s="81">
        <f t="shared" si="32"/>
        <v>65514.705882352944</v>
      </c>
      <c r="Y194" s="81">
        <f t="shared" si="33"/>
        <v>284565.78699870786</v>
      </c>
      <c r="Z194" s="81">
        <f t="shared" si="34"/>
        <v>1141378.3625785082</v>
      </c>
      <c r="AA194" s="114">
        <f t="shared" si="35"/>
        <v>1.5696001605058987</v>
      </c>
      <c r="AC194" s="82">
        <f t="shared" si="36"/>
        <v>78730</v>
      </c>
      <c r="AD194" s="128">
        <f t="shared" si="37"/>
        <v>14959</v>
      </c>
      <c r="AE194" s="129">
        <f t="shared" si="38"/>
        <v>93689</v>
      </c>
    </row>
    <row r="195" spans="1:31" ht="50.1" customHeight="1" x14ac:dyDescent="0.25">
      <c r="A195" s="113">
        <v>183</v>
      </c>
      <c r="B195" s="19" t="s">
        <v>218</v>
      </c>
      <c r="C195" s="20" t="s">
        <v>11</v>
      </c>
      <c r="D195" s="17">
        <v>1</v>
      </c>
      <c r="E195" s="100">
        <v>158740</v>
      </c>
      <c r="F195" s="18"/>
      <c r="G195" s="18"/>
      <c r="H195" s="22">
        <v>35436.974789915963</v>
      </c>
      <c r="I195" s="22">
        <v>49467124</v>
      </c>
      <c r="J195" s="77"/>
      <c r="K195" s="77">
        <v>204201.68067226891</v>
      </c>
      <c r="M195" s="81">
        <f t="shared" si="28"/>
        <v>-12200892.936137384</v>
      </c>
      <c r="N195" s="81">
        <f t="shared" si="29"/>
        <v>37133644.263868473</v>
      </c>
      <c r="O195" s="81">
        <f t="shared" si="40"/>
        <v>158740</v>
      </c>
      <c r="P195" s="81">
        <f t="shared" si="40"/>
        <v>0</v>
      </c>
      <c r="Q195" s="81">
        <f t="shared" si="40"/>
        <v>0</v>
      </c>
      <c r="R195" s="81">
        <f t="shared" si="39"/>
        <v>35436.974789915963</v>
      </c>
      <c r="S195" s="81" t="str">
        <f t="shared" si="39"/>
        <v/>
      </c>
      <c r="T195" s="81">
        <f t="shared" si="39"/>
        <v>0</v>
      </c>
      <c r="U195" s="81">
        <f t="shared" si="39"/>
        <v>204201.68067226891</v>
      </c>
      <c r="V195" s="98">
        <f t="shared" si="30"/>
        <v>66396.442577030815</v>
      </c>
      <c r="W195" s="81">
        <f t="shared" si="31"/>
        <v>12466375.663865546</v>
      </c>
      <c r="X195" s="81">
        <f t="shared" si="32"/>
        <v>35436.974789915963</v>
      </c>
      <c r="Y195" s="81">
        <f t="shared" si="33"/>
        <v>488235.94199271075</v>
      </c>
      <c r="Z195" s="81">
        <f t="shared" si="34"/>
        <v>24667268.60000293</v>
      </c>
      <c r="AA195" s="114">
        <f t="shared" si="35"/>
        <v>1.9787040969335075</v>
      </c>
      <c r="AC195" s="82">
        <f t="shared" si="36"/>
        <v>66396</v>
      </c>
      <c r="AD195" s="128">
        <f t="shared" si="37"/>
        <v>12615</v>
      </c>
      <c r="AE195" s="129">
        <f t="shared" si="38"/>
        <v>79011</v>
      </c>
    </row>
    <row r="196" spans="1:31" ht="50.1" customHeight="1" x14ac:dyDescent="0.25">
      <c r="A196" s="113">
        <v>184</v>
      </c>
      <c r="B196" s="19" t="s">
        <v>219</v>
      </c>
      <c r="C196" s="20" t="s">
        <v>11</v>
      </c>
      <c r="D196" s="17">
        <v>1</v>
      </c>
      <c r="E196" s="100">
        <v>221710</v>
      </c>
      <c r="F196" s="18"/>
      <c r="G196" s="18"/>
      <c r="H196" s="22">
        <v>111313.02521008403</v>
      </c>
      <c r="I196" s="22">
        <v>21192410</v>
      </c>
      <c r="J196" s="77"/>
      <c r="K196" s="77">
        <v>169411.76470588235</v>
      </c>
      <c r="M196" s="81">
        <f t="shared" si="28"/>
        <v>-5088851.3707559984</v>
      </c>
      <c r="N196" s="81">
        <f t="shared" si="29"/>
        <v>15936273.76571398</v>
      </c>
      <c r="O196" s="81">
        <f t="shared" si="40"/>
        <v>221710</v>
      </c>
      <c r="P196" s="81">
        <f t="shared" si="40"/>
        <v>0</v>
      </c>
      <c r="Q196" s="81">
        <f t="shared" si="40"/>
        <v>0</v>
      </c>
      <c r="R196" s="81">
        <f t="shared" si="39"/>
        <v>111313.02521008403</v>
      </c>
      <c r="S196" s="81" t="str">
        <f t="shared" si="39"/>
        <v/>
      </c>
      <c r="T196" s="81">
        <f t="shared" si="39"/>
        <v>0</v>
      </c>
      <c r="U196" s="81">
        <f t="shared" si="39"/>
        <v>169411.76470588235</v>
      </c>
      <c r="V196" s="98">
        <f t="shared" si="30"/>
        <v>83739.131652661061</v>
      </c>
      <c r="W196" s="81">
        <f t="shared" si="31"/>
        <v>5423711.197478991</v>
      </c>
      <c r="X196" s="81">
        <f t="shared" si="32"/>
        <v>111313.02521008403</v>
      </c>
      <c r="Y196" s="81">
        <f t="shared" si="33"/>
        <v>545586.72593533492</v>
      </c>
      <c r="Z196" s="81">
        <f t="shared" si="34"/>
        <v>10512562.568234989</v>
      </c>
      <c r="AA196" s="114">
        <f t="shared" si="35"/>
        <v>1.9382600189186623</v>
      </c>
      <c r="AC196" s="82">
        <f t="shared" si="36"/>
        <v>83739</v>
      </c>
      <c r="AD196" s="128">
        <f t="shared" si="37"/>
        <v>15910</v>
      </c>
      <c r="AE196" s="129">
        <f t="shared" si="38"/>
        <v>99649</v>
      </c>
    </row>
    <row r="197" spans="1:31" ht="50.1" customHeight="1" x14ac:dyDescent="0.25">
      <c r="A197" s="113">
        <v>185</v>
      </c>
      <c r="B197" s="19" t="s">
        <v>220</v>
      </c>
      <c r="C197" s="20" t="s">
        <v>11</v>
      </c>
      <c r="D197" s="17">
        <v>1</v>
      </c>
      <c r="E197" s="100">
        <v>44538</v>
      </c>
      <c r="F197" s="18"/>
      <c r="G197" s="18">
        <v>83866</v>
      </c>
      <c r="H197" s="22">
        <v>44611.34453781513</v>
      </c>
      <c r="I197" s="22">
        <v>333942</v>
      </c>
      <c r="J197" s="77"/>
      <c r="K197" s="77">
        <v>184537.81512605044</v>
      </c>
      <c r="M197" s="81">
        <f t="shared" si="28"/>
        <v>14863.152961891014</v>
      </c>
      <c r="N197" s="81">
        <f t="shared" si="29"/>
        <v>261734.91090365523</v>
      </c>
      <c r="O197" s="81">
        <f t="shared" si="40"/>
        <v>44538</v>
      </c>
      <c r="P197" s="81" t="str">
        <f t="shared" si="40"/>
        <v/>
      </c>
      <c r="Q197" s="81">
        <f t="shared" si="40"/>
        <v>83866</v>
      </c>
      <c r="R197" s="81">
        <f t="shared" si="39"/>
        <v>44611.34453781513</v>
      </c>
      <c r="S197" s="81" t="str">
        <f t="shared" si="39"/>
        <v/>
      </c>
      <c r="T197" s="81" t="str">
        <f t="shared" si="39"/>
        <v/>
      </c>
      <c r="U197" s="81">
        <f t="shared" si="39"/>
        <v>184537.81512605044</v>
      </c>
      <c r="V197" s="98">
        <f t="shared" si="30"/>
        <v>89388.289915966394</v>
      </c>
      <c r="W197" s="81">
        <f t="shared" si="31"/>
        <v>138299.03193277313</v>
      </c>
      <c r="X197" s="81">
        <f t="shared" si="32"/>
        <v>44538</v>
      </c>
      <c r="Y197" s="81">
        <f t="shared" si="33"/>
        <v>100531.84994009107</v>
      </c>
      <c r="Z197" s="81">
        <f t="shared" si="34"/>
        <v>123435.87897088211</v>
      </c>
      <c r="AA197" s="114">
        <f t="shared" si="35"/>
        <v>0.89252887200890918</v>
      </c>
      <c r="AC197" s="82">
        <f t="shared" si="36"/>
        <v>89388</v>
      </c>
      <c r="AD197" s="128">
        <f t="shared" si="37"/>
        <v>16984</v>
      </c>
      <c r="AE197" s="129">
        <f t="shared" si="38"/>
        <v>106372</v>
      </c>
    </row>
    <row r="198" spans="1:31" ht="50.1" customHeight="1" x14ac:dyDescent="0.25">
      <c r="A198" s="113">
        <v>186</v>
      </c>
      <c r="B198" s="19" t="s">
        <v>221</v>
      </c>
      <c r="C198" s="20" t="s">
        <v>92</v>
      </c>
      <c r="D198" s="17">
        <v>1</v>
      </c>
      <c r="E198" s="100">
        <v>808105</v>
      </c>
      <c r="F198" s="18"/>
      <c r="G198" s="18"/>
      <c r="H198" s="22">
        <v>1411207.9831932771</v>
      </c>
      <c r="I198" s="22">
        <v>18455944</v>
      </c>
      <c r="J198" s="77"/>
      <c r="K198" s="77">
        <v>226890.75630252101</v>
      </c>
      <c r="M198" s="81">
        <f t="shared" si="28"/>
        <v>-3607977.7483907212</v>
      </c>
      <c r="N198" s="81">
        <f t="shared" si="29"/>
        <v>14059051.618138621</v>
      </c>
      <c r="O198" s="81">
        <f t="shared" si="40"/>
        <v>808105</v>
      </c>
      <c r="P198" s="81">
        <f t="shared" si="40"/>
        <v>0</v>
      </c>
      <c r="Q198" s="81">
        <f t="shared" si="40"/>
        <v>0</v>
      </c>
      <c r="R198" s="81">
        <f t="shared" si="39"/>
        <v>1411207.9831932771</v>
      </c>
      <c r="S198" s="81" t="str">
        <f t="shared" si="39"/>
        <v/>
      </c>
      <c r="T198" s="81">
        <f t="shared" si="39"/>
        <v>0</v>
      </c>
      <c r="U198" s="81">
        <f t="shared" si="39"/>
        <v>226890.75630252101</v>
      </c>
      <c r="V198" s="98">
        <f t="shared" si="30"/>
        <v>407700.62324929977</v>
      </c>
      <c r="W198" s="81">
        <f t="shared" si="31"/>
        <v>5225536.9348739497</v>
      </c>
      <c r="X198" s="81">
        <f t="shared" si="32"/>
        <v>226890.75630252101</v>
      </c>
      <c r="Y198" s="81">
        <f t="shared" si="33"/>
        <v>1478267.3035759721</v>
      </c>
      <c r="Z198" s="81">
        <f t="shared" si="34"/>
        <v>8833514.6832646709</v>
      </c>
      <c r="AA198" s="114">
        <f t="shared" si="35"/>
        <v>1.6904511045194157</v>
      </c>
      <c r="AC198" s="82">
        <f t="shared" si="36"/>
        <v>407701</v>
      </c>
      <c r="AD198" s="128">
        <f t="shared" si="37"/>
        <v>77463</v>
      </c>
      <c r="AE198" s="129">
        <f t="shared" si="38"/>
        <v>485164</v>
      </c>
    </row>
    <row r="199" spans="1:31" ht="50.1" customHeight="1" x14ac:dyDescent="0.25">
      <c r="A199" s="113">
        <v>187</v>
      </c>
      <c r="B199" s="19" t="s">
        <v>222</v>
      </c>
      <c r="C199" s="20" t="s">
        <v>11</v>
      </c>
      <c r="D199" s="17">
        <v>1</v>
      </c>
      <c r="E199" s="100">
        <v>2792857</v>
      </c>
      <c r="F199" s="18"/>
      <c r="G199" s="18"/>
      <c r="H199" s="22">
        <v>1411207.9831932771</v>
      </c>
      <c r="I199" s="22">
        <v>99719</v>
      </c>
      <c r="J199" s="77"/>
      <c r="K199" s="77">
        <v>201176.4705882353</v>
      </c>
      <c r="M199" s="81">
        <f t="shared" si="28"/>
        <v>-134488.09847858036</v>
      </c>
      <c r="N199" s="81">
        <f t="shared" si="29"/>
        <v>2386968.3253693366</v>
      </c>
      <c r="O199" s="81" t="str">
        <f t="shared" si="40"/>
        <v/>
      </c>
      <c r="P199" s="81">
        <f t="shared" si="40"/>
        <v>0</v>
      </c>
      <c r="Q199" s="81">
        <f t="shared" si="40"/>
        <v>0</v>
      </c>
      <c r="R199" s="81">
        <f t="shared" si="39"/>
        <v>1411207.9831932771</v>
      </c>
      <c r="S199" s="81">
        <f t="shared" si="39"/>
        <v>99719</v>
      </c>
      <c r="T199" s="81">
        <f t="shared" si="39"/>
        <v>0</v>
      </c>
      <c r="U199" s="81">
        <f t="shared" si="39"/>
        <v>201176.4705882353</v>
      </c>
      <c r="V199" s="98">
        <f t="shared" si="30"/>
        <v>285350.57563025207</v>
      </c>
      <c r="W199" s="81">
        <f t="shared" si="31"/>
        <v>1126240.1134453781</v>
      </c>
      <c r="X199" s="81">
        <f t="shared" si="32"/>
        <v>99719</v>
      </c>
      <c r="Y199" s="81">
        <f t="shared" si="33"/>
        <v>530272.01248868788</v>
      </c>
      <c r="Z199" s="81">
        <f t="shared" si="34"/>
        <v>1260728.2119239585</v>
      </c>
      <c r="AA199" s="114">
        <f t="shared" si="35"/>
        <v>1.1194133443419594</v>
      </c>
      <c r="AC199" s="82">
        <f t="shared" si="36"/>
        <v>285351</v>
      </c>
      <c r="AD199" s="128">
        <f t="shared" si="37"/>
        <v>54217</v>
      </c>
      <c r="AE199" s="129">
        <f t="shared" si="38"/>
        <v>339568</v>
      </c>
    </row>
    <row r="200" spans="1:31" ht="50.1" customHeight="1" x14ac:dyDescent="0.25">
      <c r="A200" s="113">
        <v>188</v>
      </c>
      <c r="B200" s="19" t="s">
        <v>223</v>
      </c>
      <c r="C200" s="20" t="s">
        <v>11</v>
      </c>
      <c r="D200" s="17">
        <v>1</v>
      </c>
      <c r="E200" s="100">
        <v>54849</v>
      </c>
      <c r="F200" s="18"/>
      <c r="G200" s="18">
        <v>10400</v>
      </c>
      <c r="H200" s="22">
        <v>53949.579831932773</v>
      </c>
      <c r="I200" s="22">
        <v>93951</v>
      </c>
      <c r="J200" s="77"/>
      <c r="K200" s="77">
        <v>178487.3949579832</v>
      </c>
      <c r="M200" s="81">
        <f t="shared" si="28"/>
        <v>15011.191422849872</v>
      </c>
      <c r="N200" s="81">
        <f t="shared" si="29"/>
        <v>141643.59849311653</v>
      </c>
      <c r="O200" s="81">
        <f t="shared" si="40"/>
        <v>54849</v>
      </c>
      <c r="P200" s="81" t="str">
        <f t="shared" si="40"/>
        <v/>
      </c>
      <c r="Q200" s="81" t="str">
        <f t="shared" si="40"/>
        <v/>
      </c>
      <c r="R200" s="81">
        <f t="shared" si="39"/>
        <v>53949.579831932773</v>
      </c>
      <c r="S200" s="81">
        <f t="shared" si="39"/>
        <v>93951</v>
      </c>
      <c r="T200" s="81" t="str">
        <f t="shared" si="39"/>
        <v/>
      </c>
      <c r="U200" s="81" t="str">
        <f t="shared" si="39"/>
        <v/>
      </c>
      <c r="V200" s="98">
        <f t="shared" si="30"/>
        <v>67583.193277310929</v>
      </c>
      <c r="W200" s="81">
        <f t="shared" si="31"/>
        <v>78327.394957983197</v>
      </c>
      <c r="X200" s="81">
        <f t="shared" si="32"/>
        <v>10400</v>
      </c>
      <c r="Y200" s="81">
        <f t="shared" si="33"/>
        <v>55276.408237262811</v>
      </c>
      <c r="Z200" s="81">
        <f t="shared" si="34"/>
        <v>63316.203535133325</v>
      </c>
      <c r="AA200" s="114">
        <f t="shared" si="35"/>
        <v>0.8083532405117998</v>
      </c>
      <c r="AC200" s="82">
        <f t="shared" si="36"/>
        <v>67583</v>
      </c>
      <c r="AD200" s="128">
        <f t="shared" si="37"/>
        <v>12841</v>
      </c>
      <c r="AE200" s="129">
        <f t="shared" si="38"/>
        <v>80424</v>
      </c>
    </row>
    <row r="201" spans="1:31" ht="50.1" customHeight="1" x14ac:dyDescent="0.25">
      <c r="A201" s="113">
        <v>189</v>
      </c>
      <c r="B201" s="19" t="s">
        <v>224</v>
      </c>
      <c r="C201" s="20" t="s">
        <v>11</v>
      </c>
      <c r="D201" s="17">
        <v>1</v>
      </c>
      <c r="E201" s="100">
        <v>8954</v>
      </c>
      <c r="F201" s="18"/>
      <c r="G201" s="18">
        <v>19200</v>
      </c>
      <c r="H201" s="22">
        <v>53949.579831932773</v>
      </c>
      <c r="I201" s="22">
        <v>259317</v>
      </c>
      <c r="J201" s="77"/>
      <c r="K201" s="77">
        <v>184537.81512605044</v>
      </c>
      <c r="M201" s="81">
        <f t="shared" si="28"/>
        <v>-5862.8530356723932</v>
      </c>
      <c r="N201" s="81">
        <f t="shared" si="29"/>
        <v>216246.21101886567</v>
      </c>
      <c r="O201" s="81">
        <f t="shared" si="40"/>
        <v>8954</v>
      </c>
      <c r="P201" s="81">
        <f t="shared" si="40"/>
        <v>0</v>
      </c>
      <c r="Q201" s="81">
        <f t="shared" si="40"/>
        <v>19200</v>
      </c>
      <c r="R201" s="81">
        <f t="shared" si="39"/>
        <v>53949.579831932773</v>
      </c>
      <c r="S201" s="81" t="str">
        <f t="shared" si="39"/>
        <v/>
      </c>
      <c r="T201" s="81">
        <f t="shared" si="39"/>
        <v>0</v>
      </c>
      <c r="U201" s="81">
        <f t="shared" si="39"/>
        <v>184537.81512605044</v>
      </c>
      <c r="V201" s="98">
        <f t="shared" si="30"/>
        <v>44440.232492997202</v>
      </c>
      <c r="W201" s="81">
        <f t="shared" si="31"/>
        <v>105191.67899159664</v>
      </c>
      <c r="X201" s="81">
        <f t="shared" si="32"/>
        <v>8954</v>
      </c>
      <c r="Y201" s="81">
        <f t="shared" si="33"/>
        <v>53634.538700346166</v>
      </c>
      <c r="Z201" s="81">
        <f t="shared" si="34"/>
        <v>111054.53202726903</v>
      </c>
      <c r="AA201" s="114">
        <f t="shared" si="35"/>
        <v>1.0557349506336975</v>
      </c>
      <c r="AC201" s="82">
        <f t="shared" si="36"/>
        <v>44440</v>
      </c>
      <c r="AD201" s="128">
        <f t="shared" si="37"/>
        <v>8444</v>
      </c>
      <c r="AE201" s="129">
        <f t="shared" si="38"/>
        <v>52884</v>
      </c>
    </row>
    <row r="202" spans="1:31" ht="50.1" customHeight="1" x14ac:dyDescent="0.25">
      <c r="A202" s="113">
        <v>190</v>
      </c>
      <c r="B202" s="19" t="s">
        <v>225</v>
      </c>
      <c r="C202" s="20" t="s">
        <v>11</v>
      </c>
      <c r="D202" s="17">
        <v>1</v>
      </c>
      <c r="E202" s="100">
        <v>112543</v>
      </c>
      <c r="F202" s="18"/>
      <c r="G202" s="18"/>
      <c r="H202" s="22">
        <v>108686.97478991596</v>
      </c>
      <c r="I202" s="22">
        <v>644572</v>
      </c>
      <c r="J202" s="77"/>
      <c r="K202" s="77">
        <v>173949.57983193279</v>
      </c>
      <c r="M202" s="81">
        <f t="shared" si="28"/>
        <v>1778.066703341523</v>
      </c>
      <c r="N202" s="81">
        <f t="shared" si="29"/>
        <v>518097.71060758282</v>
      </c>
      <c r="O202" s="81">
        <f t="shared" si="40"/>
        <v>112543</v>
      </c>
      <c r="P202" s="81" t="str">
        <f t="shared" si="40"/>
        <v/>
      </c>
      <c r="Q202" s="81" t="str">
        <f t="shared" si="40"/>
        <v/>
      </c>
      <c r="R202" s="81">
        <f t="shared" si="39"/>
        <v>108686.97478991596</v>
      </c>
      <c r="S202" s="81" t="str">
        <f t="shared" si="39"/>
        <v/>
      </c>
      <c r="T202" s="81" t="str">
        <f t="shared" si="39"/>
        <v/>
      </c>
      <c r="U202" s="81">
        <f t="shared" si="39"/>
        <v>173949.57983193279</v>
      </c>
      <c r="V202" s="98">
        <f t="shared" si="30"/>
        <v>131726.5182072829</v>
      </c>
      <c r="W202" s="81">
        <f t="shared" si="31"/>
        <v>259937.88865546219</v>
      </c>
      <c r="X202" s="81">
        <f t="shared" si="32"/>
        <v>108686.97478991596</v>
      </c>
      <c r="Y202" s="81">
        <f t="shared" si="33"/>
        <v>192441.04303291647</v>
      </c>
      <c r="Z202" s="81">
        <f t="shared" si="34"/>
        <v>258159.82195212066</v>
      </c>
      <c r="AA202" s="114">
        <f t="shared" si="35"/>
        <v>0.99315964781995181</v>
      </c>
      <c r="AC202" s="82">
        <f t="shared" si="36"/>
        <v>131727</v>
      </c>
      <c r="AD202" s="128">
        <f t="shared" si="37"/>
        <v>25028</v>
      </c>
      <c r="AE202" s="129">
        <f t="shared" si="38"/>
        <v>156755</v>
      </c>
    </row>
    <row r="203" spans="1:31" ht="50.1" customHeight="1" x14ac:dyDescent="0.25">
      <c r="A203" s="113">
        <v>191</v>
      </c>
      <c r="B203" s="19" t="s">
        <v>226</v>
      </c>
      <c r="C203" s="20" t="s">
        <v>227</v>
      </c>
      <c r="D203" s="17">
        <v>1</v>
      </c>
      <c r="E203" s="100">
        <v>55710</v>
      </c>
      <c r="F203" s="18"/>
      <c r="G203" s="18"/>
      <c r="H203" s="22">
        <v>108686.97478991596</v>
      </c>
      <c r="I203" s="22">
        <v>644572</v>
      </c>
      <c r="J203" s="77"/>
      <c r="K203" s="77">
        <v>176974.78991596639</v>
      </c>
      <c r="M203" s="81">
        <f t="shared" si="28"/>
        <v>-23506.852090425149</v>
      </c>
      <c r="N203" s="81">
        <f t="shared" si="29"/>
        <v>516478.73444336635</v>
      </c>
      <c r="O203" s="81">
        <f t="shared" si="40"/>
        <v>55710</v>
      </c>
      <c r="P203" s="81">
        <f t="shared" si="40"/>
        <v>0</v>
      </c>
      <c r="Q203" s="81">
        <f t="shared" si="40"/>
        <v>0</v>
      </c>
      <c r="R203" s="81">
        <f t="shared" si="39"/>
        <v>108686.97478991596</v>
      </c>
      <c r="S203" s="81" t="str">
        <f t="shared" si="39"/>
        <v/>
      </c>
      <c r="T203" s="81">
        <f t="shared" si="39"/>
        <v>0</v>
      </c>
      <c r="U203" s="81">
        <f t="shared" si="39"/>
        <v>176974.78991596639</v>
      </c>
      <c r="V203" s="98">
        <f t="shared" si="30"/>
        <v>56895.294117647056</v>
      </c>
      <c r="W203" s="81">
        <f t="shared" si="31"/>
        <v>246485.9411764706</v>
      </c>
      <c r="X203" s="81">
        <f t="shared" si="32"/>
        <v>55710</v>
      </c>
      <c r="Y203" s="81">
        <f t="shared" si="33"/>
        <v>162115.06514325616</v>
      </c>
      <c r="Z203" s="81">
        <f t="shared" si="34"/>
        <v>269992.79326689575</v>
      </c>
      <c r="AA203" s="114">
        <f t="shared" si="35"/>
        <v>1.0953679223173038</v>
      </c>
      <c r="AC203" s="82">
        <f t="shared" si="36"/>
        <v>56895</v>
      </c>
      <c r="AD203" s="128">
        <f t="shared" si="37"/>
        <v>10810</v>
      </c>
      <c r="AE203" s="129">
        <f t="shared" si="38"/>
        <v>67705</v>
      </c>
    </row>
    <row r="204" spans="1:31" ht="50.1" customHeight="1" x14ac:dyDescent="0.25">
      <c r="A204" s="113">
        <v>192</v>
      </c>
      <c r="B204" s="19" t="s">
        <v>228</v>
      </c>
      <c r="C204" s="20" t="s">
        <v>11</v>
      </c>
      <c r="D204" s="17">
        <v>1</v>
      </c>
      <c r="E204" s="100">
        <v>89281</v>
      </c>
      <c r="F204" s="18"/>
      <c r="G204" s="18"/>
      <c r="H204" s="22">
        <v>108686.97478991596</v>
      </c>
      <c r="I204" s="22">
        <v>69907</v>
      </c>
      <c r="J204" s="77"/>
      <c r="K204" s="77">
        <v>195126.05042016809</v>
      </c>
      <c r="M204" s="81">
        <f t="shared" si="28"/>
        <v>60515.507833944968</v>
      </c>
      <c r="N204" s="81">
        <f t="shared" si="29"/>
        <v>170985.00477109704</v>
      </c>
      <c r="O204" s="81">
        <f t="shared" si="40"/>
        <v>89281</v>
      </c>
      <c r="P204" s="81" t="str">
        <f t="shared" si="40"/>
        <v/>
      </c>
      <c r="Q204" s="81" t="str">
        <f t="shared" si="40"/>
        <v/>
      </c>
      <c r="R204" s="81">
        <f t="shared" si="39"/>
        <v>108686.97478991596</v>
      </c>
      <c r="S204" s="81">
        <f t="shared" si="39"/>
        <v>69907</v>
      </c>
      <c r="T204" s="81" t="str">
        <f t="shared" si="39"/>
        <v/>
      </c>
      <c r="U204" s="81" t="str">
        <f t="shared" si="39"/>
        <v/>
      </c>
      <c r="V204" s="98">
        <f t="shared" si="30"/>
        <v>89291.658263305319</v>
      </c>
      <c r="W204" s="81">
        <f t="shared" si="31"/>
        <v>115750.25630252101</v>
      </c>
      <c r="X204" s="81">
        <f t="shared" si="32"/>
        <v>69907</v>
      </c>
      <c r="Y204" s="81">
        <f t="shared" si="33"/>
        <v>107261.31486290178</v>
      </c>
      <c r="Z204" s="81">
        <f t="shared" si="34"/>
        <v>55234.748468576043</v>
      </c>
      <c r="AA204" s="114">
        <f t="shared" si="35"/>
        <v>0.47718899493592781</v>
      </c>
      <c r="AC204" s="82">
        <f t="shared" si="36"/>
        <v>89292</v>
      </c>
      <c r="AD204" s="128">
        <f t="shared" si="37"/>
        <v>16965</v>
      </c>
      <c r="AE204" s="129">
        <f t="shared" si="38"/>
        <v>106257</v>
      </c>
    </row>
    <row r="205" spans="1:31" ht="50.1" customHeight="1" x14ac:dyDescent="0.25">
      <c r="A205" s="113">
        <v>193</v>
      </c>
      <c r="B205" s="19" t="s">
        <v>229</v>
      </c>
      <c r="C205" s="20" t="s">
        <v>11</v>
      </c>
      <c r="D205" s="17">
        <v>1</v>
      </c>
      <c r="E205" s="100">
        <v>97055</v>
      </c>
      <c r="F205" s="18"/>
      <c r="G205" s="18">
        <v>113600</v>
      </c>
      <c r="H205" s="22">
        <v>97132.352941176461</v>
      </c>
      <c r="I205" s="22">
        <v>69907</v>
      </c>
      <c r="J205" s="77"/>
      <c r="K205" s="77">
        <v>207226.89075630254</v>
      </c>
      <c r="M205" s="81">
        <f t="shared" si="28"/>
        <v>64157.343547414253</v>
      </c>
      <c r="N205" s="81">
        <f t="shared" si="29"/>
        <v>169811.15393157734</v>
      </c>
      <c r="O205" s="81">
        <f t="shared" si="40"/>
        <v>97055</v>
      </c>
      <c r="P205" s="81" t="str">
        <f t="shared" si="40"/>
        <v/>
      </c>
      <c r="Q205" s="81">
        <f t="shared" si="40"/>
        <v>113600</v>
      </c>
      <c r="R205" s="81">
        <f t="shared" si="39"/>
        <v>97132.352941176461</v>
      </c>
      <c r="S205" s="81">
        <f t="shared" si="39"/>
        <v>69907</v>
      </c>
      <c r="T205" s="81" t="str">
        <f t="shared" si="39"/>
        <v/>
      </c>
      <c r="U205" s="81" t="str">
        <f t="shared" si="39"/>
        <v/>
      </c>
      <c r="V205" s="98">
        <f t="shared" si="30"/>
        <v>94423.588235294112</v>
      </c>
      <c r="W205" s="81">
        <f t="shared" si="31"/>
        <v>116984.2487394958</v>
      </c>
      <c r="X205" s="81">
        <f t="shared" si="32"/>
        <v>69907</v>
      </c>
      <c r="Y205" s="81">
        <f t="shared" si="33"/>
        <v>109180.57724309646</v>
      </c>
      <c r="Z205" s="81">
        <f t="shared" si="34"/>
        <v>52826.905192081547</v>
      </c>
      <c r="AA205" s="114">
        <f t="shared" si="35"/>
        <v>0.45157280370042091</v>
      </c>
      <c r="AC205" s="82">
        <f t="shared" si="36"/>
        <v>94424</v>
      </c>
      <c r="AD205" s="128">
        <f t="shared" si="37"/>
        <v>17941</v>
      </c>
      <c r="AE205" s="129">
        <f t="shared" si="38"/>
        <v>112365</v>
      </c>
    </row>
    <row r="206" spans="1:31" ht="50.1" customHeight="1" x14ac:dyDescent="0.25">
      <c r="A206" s="113">
        <v>194</v>
      </c>
      <c r="B206" s="19" t="s">
        <v>230</v>
      </c>
      <c r="C206" s="20" t="s">
        <v>11</v>
      </c>
      <c r="D206" s="17">
        <v>1</v>
      </c>
      <c r="E206" s="100">
        <v>21878</v>
      </c>
      <c r="F206" s="18"/>
      <c r="G206" s="18">
        <v>42276</v>
      </c>
      <c r="H206" s="22">
        <v>28855.042016806721</v>
      </c>
      <c r="I206" s="22">
        <v>51249</v>
      </c>
      <c r="J206" s="77"/>
      <c r="K206" s="77">
        <v>190588.23529411765</v>
      </c>
      <c r="M206" s="81">
        <f t="shared" ref="M206:M269" si="41">+W206-Z206</f>
        <v>-3074.391747110174</v>
      </c>
      <c r="N206" s="81">
        <f t="shared" ref="N206:N269" si="42">+W206+Z206</f>
        <v>137012.90267147991</v>
      </c>
      <c r="O206" s="81">
        <f t="shared" si="40"/>
        <v>21878</v>
      </c>
      <c r="P206" s="81">
        <f t="shared" si="40"/>
        <v>0</v>
      </c>
      <c r="Q206" s="81">
        <f t="shared" si="40"/>
        <v>42276</v>
      </c>
      <c r="R206" s="81">
        <f t="shared" si="39"/>
        <v>28855.042016806721</v>
      </c>
      <c r="S206" s="81">
        <f t="shared" si="39"/>
        <v>51249</v>
      </c>
      <c r="T206" s="81">
        <f t="shared" si="39"/>
        <v>0</v>
      </c>
      <c r="U206" s="81" t="str">
        <f t="shared" si="39"/>
        <v/>
      </c>
      <c r="V206" s="98">
        <f t="shared" ref="V206:V269" si="43">AVERAGE(O206:U206)</f>
        <v>24043.007002801121</v>
      </c>
      <c r="W206" s="81">
        <f t="shared" ref="W206:W269" si="44">AVERAGE(E206:K206)</f>
        <v>66969.255462184869</v>
      </c>
      <c r="X206" s="81">
        <f t="shared" ref="X206:X269" si="45">MIN(E206:K206)</f>
        <v>21878</v>
      </c>
      <c r="Y206" s="81">
        <f t="shared" ref="Y206:Y269" si="46">GEOMEAN(E206:K206)</f>
        <v>48219.304342221578</v>
      </c>
      <c r="Z206" s="81">
        <f t="shared" ref="Z206:Z269" si="47">STDEVA(E206:K206)</f>
        <v>70043.647209295043</v>
      </c>
      <c r="AA206" s="114">
        <f t="shared" ref="AA206:AA269" si="48">+Z206/W206</f>
        <v>1.0459075097355111</v>
      </c>
      <c r="AC206" s="82">
        <f t="shared" ref="AC206:AC269" si="49">ROUND(IF(V206&lt;W206,V206,W206),0)</f>
        <v>24043</v>
      </c>
      <c r="AD206" s="128">
        <f t="shared" ref="AD206:AD269" si="50">ROUND((AC206*0.19),0)</f>
        <v>4568</v>
      </c>
      <c r="AE206" s="129">
        <f t="shared" ref="AE206:AE269" si="51">+AC206+AD206</f>
        <v>28611</v>
      </c>
    </row>
    <row r="207" spans="1:31" ht="50.1" customHeight="1" x14ac:dyDescent="0.25">
      <c r="A207" s="113">
        <v>195</v>
      </c>
      <c r="B207" s="19" t="s">
        <v>231</v>
      </c>
      <c r="C207" s="20" t="s">
        <v>11</v>
      </c>
      <c r="D207" s="17">
        <v>1</v>
      </c>
      <c r="E207" s="100">
        <v>51989</v>
      </c>
      <c r="F207" s="18"/>
      <c r="G207" s="18">
        <v>39600</v>
      </c>
      <c r="H207" s="22">
        <v>35157.563025210082</v>
      </c>
      <c r="I207" s="22">
        <v>69907</v>
      </c>
      <c r="J207" s="77"/>
      <c r="K207" s="77">
        <v>192100.84033613445</v>
      </c>
      <c r="M207" s="81">
        <f t="shared" si="41"/>
        <v>12423.255123896095</v>
      </c>
      <c r="N207" s="81">
        <f t="shared" si="42"/>
        <v>143078.50622064172</v>
      </c>
      <c r="O207" s="81">
        <f t="shared" si="40"/>
        <v>51989</v>
      </c>
      <c r="P207" s="81" t="str">
        <f t="shared" si="40"/>
        <v/>
      </c>
      <c r="Q207" s="81">
        <f t="shared" si="40"/>
        <v>39600</v>
      </c>
      <c r="R207" s="81">
        <f t="shared" si="39"/>
        <v>35157.563025210082</v>
      </c>
      <c r="S207" s="81">
        <f t="shared" si="39"/>
        <v>69907</v>
      </c>
      <c r="T207" s="81" t="str">
        <f t="shared" si="39"/>
        <v/>
      </c>
      <c r="U207" s="81" t="str">
        <f t="shared" si="39"/>
        <v/>
      </c>
      <c r="V207" s="98">
        <f t="shared" si="43"/>
        <v>49163.39075630252</v>
      </c>
      <c r="W207" s="81">
        <f t="shared" si="44"/>
        <v>77750.880672268904</v>
      </c>
      <c r="X207" s="81">
        <f t="shared" si="45"/>
        <v>35157.563025210082</v>
      </c>
      <c r="Y207" s="81">
        <f t="shared" si="46"/>
        <v>62738.635459099518</v>
      </c>
      <c r="Z207" s="81">
        <f t="shared" si="47"/>
        <v>65327.625548372809</v>
      </c>
      <c r="AA207" s="114">
        <f t="shared" si="48"/>
        <v>0.84021717803735374</v>
      </c>
      <c r="AC207" s="82">
        <f t="shared" si="49"/>
        <v>49163</v>
      </c>
      <c r="AD207" s="128">
        <f t="shared" si="50"/>
        <v>9341</v>
      </c>
      <c r="AE207" s="129">
        <f t="shared" si="51"/>
        <v>58504</v>
      </c>
    </row>
    <row r="208" spans="1:31" ht="50.1" customHeight="1" x14ac:dyDescent="0.25">
      <c r="A208" s="113">
        <v>196</v>
      </c>
      <c r="B208" s="19" t="s">
        <v>232</v>
      </c>
      <c r="C208" s="20" t="s">
        <v>11</v>
      </c>
      <c r="D208" s="17">
        <v>1</v>
      </c>
      <c r="E208" s="100">
        <v>42633</v>
      </c>
      <c r="F208" s="18"/>
      <c r="G208" s="18">
        <v>29508</v>
      </c>
      <c r="H208" s="22">
        <v>16577.964519140991</v>
      </c>
      <c r="I208" s="22">
        <v>69907</v>
      </c>
      <c r="J208" s="77"/>
      <c r="K208" s="77">
        <v>173949.57983193279</v>
      </c>
      <c r="M208" s="81">
        <f t="shared" si="41"/>
        <v>3294.7203606104231</v>
      </c>
      <c r="N208" s="81">
        <f t="shared" si="42"/>
        <v>129735.49737981908</v>
      </c>
      <c r="O208" s="81">
        <f t="shared" si="40"/>
        <v>42633</v>
      </c>
      <c r="P208" s="81" t="str">
        <f t="shared" si="40"/>
        <v/>
      </c>
      <c r="Q208" s="81">
        <f t="shared" si="40"/>
        <v>29508</v>
      </c>
      <c r="R208" s="81">
        <f t="shared" si="39"/>
        <v>16577.964519140991</v>
      </c>
      <c r="S208" s="81">
        <f t="shared" si="39"/>
        <v>69907</v>
      </c>
      <c r="T208" s="81" t="str">
        <f t="shared" si="39"/>
        <v/>
      </c>
      <c r="U208" s="81" t="str">
        <f t="shared" si="39"/>
        <v/>
      </c>
      <c r="V208" s="98">
        <f t="shared" si="43"/>
        <v>39656.491129785252</v>
      </c>
      <c r="W208" s="81">
        <f t="shared" si="44"/>
        <v>66515.108870214754</v>
      </c>
      <c r="X208" s="81">
        <f t="shared" si="45"/>
        <v>16577.964519140991</v>
      </c>
      <c r="Y208" s="81">
        <f t="shared" si="46"/>
        <v>47954.811122497413</v>
      </c>
      <c r="Z208" s="81">
        <f t="shared" si="47"/>
        <v>63220.38850960433</v>
      </c>
      <c r="AA208" s="114">
        <f t="shared" si="48"/>
        <v>0.95046658696689301</v>
      </c>
      <c r="AC208" s="82">
        <f t="shared" si="49"/>
        <v>39656</v>
      </c>
      <c r="AD208" s="128">
        <f t="shared" si="50"/>
        <v>7535</v>
      </c>
      <c r="AE208" s="129">
        <f t="shared" si="51"/>
        <v>47191</v>
      </c>
    </row>
    <row r="209" spans="1:31" ht="50.1" customHeight="1" x14ac:dyDescent="0.25">
      <c r="A209" s="113">
        <v>197</v>
      </c>
      <c r="B209" s="19" t="s">
        <v>233</v>
      </c>
      <c r="C209" s="20" t="s">
        <v>11</v>
      </c>
      <c r="D209" s="17">
        <v>1</v>
      </c>
      <c r="E209" s="100">
        <v>48845</v>
      </c>
      <c r="F209" s="18"/>
      <c r="G209" s="18">
        <v>42276</v>
      </c>
      <c r="H209" s="22">
        <v>35157.563025210082</v>
      </c>
      <c r="I209" s="22">
        <v>69907</v>
      </c>
      <c r="J209" s="77"/>
      <c r="K209" s="77">
        <v>192100.84033613445</v>
      </c>
      <c r="M209" s="81">
        <f t="shared" si="41"/>
        <v>12377.874006263417</v>
      </c>
      <c r="N209" s="81">
        <f t="shared" si="42"/>
        <v>142936.68733827441</v>
      </c>
      <c r="O209" s="81">
        <f t="shared" si="40"/>
        <v>48845</v>
      </c>
      <c r="P209" s="81" t="str">
        <f t="shared" si="40"/>
        <v/>
      </c>
      <c r="Q209" s="81">
        <f t="shared" si="40"/>
        <v>42276</v>
      </c>
      <c r="R209" s="81">
        <f t="shared" si="39"/>
        <v>35157.563025210082</v>
      </c>
      <c r="S209" s="81">
        <f t="shared" si="39"/>
        <v>69907</v>
      </c>
      <c r="T209" s="81" t="str">
        <f t="shared" si="39"/>
        <v/>
      </c>
      <c r="U209" s="81" t="str">
        <f t="shared" si="39"/>
        <v/>
      </c>
      <c r="V209" s="98">
        <f t="shared" si="43"/>
        <v>49046.39075630252</v>
      </c>
      <c r="W209" s="81">
        <f t="shared" si="44"/>
        <v>77657.280672268913</v>
      </c>
      <c r="X209" s="81">
        <f t="shared" si="45"/>
        <v>35157.563025210082</v>
      </c>
      <c r="Y209" s="81">
        <f t="shared" si="46"/>
        <v>62776.419157563992</v>
      </c>
      <c r="Z209" s="81">
        <f t="shared" si="47"/>
        <v>65279.406666005496</v>
      </c>
      <c r="AA209" s="114">
        <f t="shared" si="48"/>
        <v>0.84060896931865525</v>
      </c>
      <c r="AC209" s="82">
        <f t="shared" si="49"/>
        <v>49046</v>
      </c>
      <c r="AD209" s="128">
        <f t="shared" si="50"/>
        <v>9319</v>
      </c>
      <c r="AE209" s="129">
        <f t="shared" si="51"/>
        <v>58365</v>
      </c>
    </row>
    <row r="210" spans="1:31" ht="50.1" customHeight="1" x14ac:dyDescent="0.25">
      <c r="A210" s="113">
        <v>198</v>
      </c>
      <c r="B210" s="19" t="s">
        <v>234</v>
      </c>
      <c r="C210" s="20" t="s">
        <v>11</v>
      </c>
      <c r="D210" s="17">
        <v>1</v>
      </c>
      <c r="E210" s="100">
        <v>67765</v>
      </c>
      <c r="F210" s="18"/>
      <c r="G210" s="18">
        <v>80196</v>
      </c>
      <c r="H210" s="22">
        <v>36207.983193277309</v>
      </c>
      <c r="I210" s="22">
        <v>135070</v>
      </c>
      <c r="J210" s="77">
        <v>13221</v>
      </c>
      <c r="K210" s="77">
        <v>169411.76470588235</v>
      </c>
      <c r="M210" s="81">
        <f t="shared" si="41"/>
        <v>24527.867669810941</v>
      </c>
      <c r="N210" s="81">
        <f t="shared" si="42"/>
        <v>142762.71496324227</v>
      </c>
      <c r="O210" s="81">
        <f t="shared" si="40"/>
        <v>67765</v>
      </c>
      <c r="P210" s="81" t="str">
        <f t="shared" si="40"/>
        <v/>
      </c>
      <c r="Q210" s="81">
        <f t="shared" si="40"/>
        <v>80196</v>
      </c>
      <c r="R210" s="81">
        <f t="shared" si="39"/>
        <v>36207.983193277309</v>
      </c>
      <c r="S210" s="81">
        <f t="shared" si="39"/>
        <v>135070</v>
      </c>
      <c r="T210" s="81" t="str">
        <f t="shared" si="39"/>
        <v/>
      </c>
      <c r="U210" s="81" t="str">
        <f t="shared" si="39"/>
        <v/>
      </c>
      <c r="V210" s="98">
        <f t="shared" si="43"/>
        <v>79809.745798319331</v>
      </c>
      <c r="W210" s="81">
        <f t="shared" si="44"/>
        <v>83645.291316526607</v>
      </c>
      <c r="X210" s="81">
        <f t="shared" si="45"/>
        <v>13221</v>
      </c>
      <c r="Y210" s="81">
        <f t="shared" si="46"/>
        <v>62486.789169579381</v>
      </c>
      <c r="Z210" s="81">
        <f t="shared" si="47"/>
        <v>59117.423646715666</v>
      </c>
      <c r="AA210" s="114">
        <f t="shared" si="48"/>
        <v>0.70676331824831917</v>
      </c>
      <c r="AC210" s="82">
        <f t="shared" si="49"/>
        <v>79810</v>
      </c>
      <c r="AD210" s="128">
        <f t="shared" si="50"/>
        <v>15164</v>
      </c>
      <c r="AE210" s="129">
        <f t="shared" si="51"/>
        <v>94974</v>
      </c>
    </row>
    <row r="211" spans="1:31" ht="50.1" customHeight="1" x14ac:dyDescent="0.25">
      <c r="A211" s="113">
        <v>199</v>
      </c>
      <c r="B211" s="19" t="s">
        <v>235</v>
      </c>
      <c r="C211" s="20" t="s">
        <v>11</v>
      </c>
      <c r="D211" s="17">
        <v>1</v>
      </c>
      <c r="E211" s="100">
        <v>136733</v>
      </c>
      <c r="F211" s="18"/>
      <c r="G211" s="18">
        <v>191000</v>
      </c>
      <c r="H211" s="22">
        <v>163308.82352941175</v>
      </c>
      <c r="I211" s="22">
        <v>135070</v>
      </c>
      <c r="J211" s="77"/>
      <c r="K211" s="77">
        <v>167899.15966386555</v>
      </c>
      <c r="M211" s="81">
        <f t="shared" si="41"/>
        <v>135403.32080517922</v>
      </c>
      <c r="N211" s="81">
        <f t="shared" si="42"/>
        <v>182201.07247213172</v>
      </c>
      <c r="O211" s="81">
        <f t="shared" si="40"/>
        <v>136733</v>
      </c>
      <c r="P211" s="81" t="str">
        <f t="shared" si="40"/>
        <v/>
      </c>
      <c r="Q211" s="81" t="str">
        <f t="shared" si="40"/>
        <v/>
      </c>
      <c r="R211" s="81">
        <f t="shared" si="39"/>
        <v>163308.82352941175</v>
      </c>
      <c r="S211" s="81" t="str">
        <f t="shared" si="39"/>
        <v/>
      </c>
      <c r="T211" s="81" t="str">
        <f t="shared" si="39"/>
        <v/>
      </c>
      <c r="U211" s="81">
        <f t="shared" si="39"/>
        <v>167899.15966386555</v>
      </c>
      <c r="V211" s="98">
        <f t="shared" si="43"/>
        <v>155980.32773109243</v>
      </c>
      <c r="W211" s="81">
        <f t="shared" si="44"/>
        <v>158802.19663865547</v>
      </c>
      <c r="X211" s="81">
        <f t="shared" si="45"/>
        <v>135070</v>
      </c>
      <c r="Y211" s="81">
        <f t="shared" si="46"/>
        <v>157436.25717535123</v>
      </c>
      <c r="Z211" s="81">
        <f t="shared" si="47"/>
        <v>23398.875833476257</v>
      </c>
      <c r="AA211" s="114">
        <f t="shared" si="48"/>
        <v>0.14734604639455301</v>
      </c>
      <c r="AC211" s="82">
        <f t="shared" si="49"/>
        <v>155980</v>
      </c>
      <c r="AD211" s="128">
        <f t="shared" si="50"/>
        <v>29636</v>
      </c>
      <c r="AE211" s="129">
        <f t="shared" si="51"/>
        <v>185616</v>
      </c>
    </row>
    <row r="212" spans="1:31" ht="50.1" customHeight="1" x14ac:dyDescent="0.25">
      <c r="A212" s="113">
        <v>200</v>
      </c>
      <c r="B212" s="19" t="s">
        <v>236</v>
      </c>
      <c r="C212" s="20" t="s">
        <v>11</v>
      </c>
      <c r="D212" s="17">
        <v>1</v>
      </c>
      <c r="E212" s="100">
        <v>35150</v>
      </c>
      <c r="F212" s="18"/>
      <c r="G212" s="18">
        <v>34800</v>
      </c>
      <c r="H212" s="22">
        <v>19112.97852474323</v>
      </c>
      <c r="I212" s="22">
        <v>11307</v>
      </c>
      <c r="J212" s="77"/>
      <c r="K212" s="77">
        <v>169411.76470588235</v>
      </c>
      <c r="M212" s="81">
        <f t="shared" si="41"/>
        <v>-11395.822170416061</v>
      </c>
      <c r="N212" s="81">
        <f t="shared" si="42"/>
        <v>119308.5194626663</v>
      </c>
      <c r="O212" s="81">
        <f t="shared" si="40"/>
        <v>35150</v>
      </c>
      <c r="P212" s="81">
        <f t="shared" si="40"/>
        <v>0</v>
      </c>
      <c r="Q212" s="81">
        <f t="shared" si="40"/>
        <v>34800</v>
      </c>
      <c r="R212" s="81">
        <f t="shared" si="39"/>
        <v>19112.97852474323</v>
      </c>
      <c r="S212" s="81">
        <f t="shared" si="39"/>
        <v>11307</v>
      </c>
      <c r="T212" s="81">
        <f t="shared" si="39"/>
        <v>0</v>
      </c>
      <c r="U212" s="81" t="str">
        <f t="shared" si="39"/>
        <v/>
      </c>
      <c r="V212" s="98">
        <f t="shared" si="43"/>
        <v>16728.329754123872</v>
      </c>
      <c r="W212" s="81">
        <f t="shared" si="44"/>
        <v>53956.348646125116</v>
      </c>
      <c r="X212" s="81">
        <f t="shared" si="45"/>
        <v>11307</v>
      </c>
      <c r="Y212" s="81">
        <f t="shared" si="46"/>
        <v>33901.957939781685</v>
      </c>
      <c r="Z212" s="81">
        <f t="shared" si="47"/>
        <v>65352.170816541176</v>
      </c>
      <c r="AA212" s="114">
        <f t="shared" si="48"/>
        <v>1.2112044728073803</v>
      </c>
      <c r="AC212" s="82">
        <f t="shared" si="49"/>
        <v>16728</v>
      </c>
      <c r="AD212" s="128">
        <f t="shared" si="50"/>
        <v>3178</v>
      </c>
      <c r="AE212" s="129">
        <f t="shared" si="51"/>
        <v>19906</v>
      </c>
    </row>
    <row r="213" spans="1:31" ht="50.1" customHeight="1" x14ac:dyDescent="0.25">
      <c r="A213" s="113">
        <v>201</v>
      </c>
      <c r="B213" s="19" t="s">
        <v>237</v>
      </c>
      <c r="C213" s="20" t="s">
        <v>11</v>
      </c>
      <c r="D213" s="17">
        <v>1</v>
      </c>
      <c r="E213" s="100">
        <v>16565</v>
      </c>
      <c r="F213" s="18"/>
      <c r="G213" s="18">
        <v>10100</v>
      </c>
      <c r="H213" s="22">
        <v>6330.5322128851549</v>
      </c>
      <c r="I213" s="22">
        <v>1943955</v>
      </c>
      <c r="J213" s="77"/>
      <c r="K213" s="77">
        <v>199663.8655462185</v>
      </c>
      <c r="M213" s="81">
        <f t="shared" si="41"/>
        <v>-411983.60850113159</v>
      </c>
      <c r="N213" s="81">
        <f t="shared" si="42"/>
        <v>1282629.367604773</v>
      </c>
      <c r="O213" s="81">
        <f t="shared" si="40"/>
        <v>16565</v>
      </c>
      <c r="P213" s="81">
        <f t="shared" si="40"/>
        <v>0</v>
      </c>
      <c r="Q213" s="81">
        <f t="shared" si="40"/>
        <v>10100</v>
      </c>
      <c r="R213" s="81">
        <f t="shared" si="39"/>
        <v>6330.5322128851549</v>
      </c>
      <c r="S213" s="81" t="str">
        <f t="shared" si="39"/>
        <v/>
      </c>
      <c r="T213" s="81">
        <f t="shared" si="39"/>
        <v>0</v>
      </c>
      <c r="U213" s="81">
        <f t="shared" si="39"/>
        <v>199663.8655462185</v>
      </c>
      <c r="V213" s="98">
        <f t="shared" si="43"/>
        <v>38776.56629318394</v>
      </c>
      <c r="W213" s="81">
        <f t="shared" si="44"/>
        <v>435322.87955182075</v>
      </c>
      <c r="X213" s="81">
        <f t="shared" si="45"/>
        <v>6330.5322128851549</v>
      </c>
      <c r="Y213" s="81">
        <f t="shared" si="46"/>
        <v>52818.704369921179</v>
      </c>
      <c r="Z213" s="81">
        <f t="shared" si="47"/>
        <v>847306.48805295234</v>
      </c>
      <c r="AA213" s="114">
        <f t="shared" si="48"/>
        <v>1.9463862982007338</v>
      </c>
      <c r="AC213" s="82">
        <f t="shared" si="49"/>
        <v>38777</v>
      </c>
      <c r="AD213" s="128">
        <f t="shared" si="50"/>
        <v>7368</v>
      </c>
      <c r="AE213" s="129">
        <f t="shared" si="51"/>
        <v>46145</v>
      </c>
    </row>
    <row r="214" spans="1:31" ht="50.1" customHeight="1" x14ac:dyDescent="0.25">
      <c r="A214" s="113">
        <v>202</v>
      </c>
      <c r="B214" s="19" t="s">
        <v>238</v>
      </c>
      <c r="C214" s="20" t="s">
        <v>11</v>
      </c>
      <c r="D214" s="17">
        <v>1</v>
      </c>
      <c r="E214" s="100">
        <v>19734</v>
      </c>
      <c r="F214" s="18"/>
      <c r="G214" s="18">
        <v>15630</v>
      </c>
      <c r="H214" s="22">
        <v>13510.737628384688</v>
      </c>
      <c r="I214" s="22">
        <v>1943955</v>
      </c>
      <c r="J214" s="77"/>
      <c r="K214" s="77">
        <v>186050.42016806724</v>
      </c>
      <c r="M214" s="81">
        <f t="shared" si="41"/>
        <v>-410523.01726286788</v>
      </c>
      <c r="N214" s="81">
        <f t="shared" si="42"/>
        <v>1282075.0803814486</v>
      </c>
      <c r="O214" s="81">
        <f t="shared" si="40"/>
        <v>19734</v>
      </c>
      <c r="P214" s="81">
        <f t="shared" si="40"/>
        <v>0</v>
      </c>
      <c r="Q214" s="81">
        <f t="shared" si="40"/>
        <v>15630</v>
      </c>
      <c r="R214" s="81">
        <f t="shared" si="39"/>
        <v>13510.737628384688</v>
      </c>
      <c r="S214" s="81" t="str">
        <f t="shared" si="39"/>
        <v/>
      </c>
      <c r="T214" s="81">
        <f t="shared" si="39"/>
        <v>0</v>
      </c>
      <c r="U214" s="81">
        <f t="shared" si="39"/>
        <v>186050.42016806724</v>
      </c>
      <c r="V214" s="98">
        <f t="shared" si="43"/>
        <v>39154.192966075323</v>
      </c>
      <c r="W214" s="81">
        <f t="shared" si="44"/>
        <v>435776.03155929036</v>
      </c>
      <c r="X214" s="81">
        <f t="shared" si="45"/>
        <v>13510.737628384688</v>
      </c>
      <c r="Y214" s="81">
        <f t="shared" si="46"/>
        <v>68491.07850343296</v>
      </c>
      <c r="Z214" s="81">
        <f t="shared" si="47"/>
        <v>846299.04882215825</v>
      </c>
      <c r="AA214" s="114">
        <f t="shared" si="48"/>
        <v>1.9420504744006633</v>
      </c>
      <c r="AC214" s="82">
        <f t="shared" si="49"/>
        <v>39154</v>
      </c>
      <c r="AD214" s="128">
        <f t="shared" si="50"/>
        <v>7439</v>
      </c>
      <c r="AE214" s="129">
        <f t="shared" si="51"/>
        <v>46593</v>
      </c>
    </row>
    <row r="215" spans="1:31" ht="50.1" customHeight="1" x14ac:dyDescent="0.25">
      <c r="A215" s="113">
        <v>203</v>
      </c>
      <c r="B215" s="19" t="s">
        <v>239</v>
      </c>
      <c r="C215" s="20" t="s">
        <v>11</v>
      </c>
      <c r="D215" s="17">
        <v>1</v>
      </c>
      <c r="E215" s="100">
        <v>38730</v>
      </c>
      <c r="F215" s="18"/>
      <c r="G215" s="18">
        <v>55294</v>
      </c>
      <c r="H215" s="22">
        <v>32006.302521008405</v>
      </c>
      <c r="I215" s="22">
        <v>2502</v>
      </c>
      <c r="J215" s="77"/>
      <c r="K215" s="77">
        <v>190588.23529411765</v>
      </c>
      <c r="M215" s="81">
        <f t="shared" si="41"/>
        <v>-9565.9371339723439</v>
      </c>
      <c r="N215" s="81">
        <f t="shared" si="42"/>
        <v>137214.15226002276</v>
      </c>
      <c r="O215" s="81">
        <f t="shared" si="40"/>
        <v>38730</v>
      </c>
      <c r="P215" s="81">
        <f t="shared" si="40"/>
        <v>0</v>
      </c>
      <c r="Q215" s="81">
        <f t="shared" si="40"/>
        <v>55294</v>
      </c>
      <c r="R215" s="81">
        <f t="shared" si="39"/>
        <v>32006.302521008405</v>
      </c>
      <c r="S215" s="81">
        <f t="shared" si="39"/>
        <v>2502</v>
      </c>
      <c r="T215" s="81">
        <f t="shared" si="39"/>
        <v>0</v>
      </c>
      <c r="U215" s="81" t="str">
        <f t="shared" si="39"/>
        <v/>
      </c>
      <c r="V215" s="98">
        <f t="shared" si="43"/>
        <v>21422.050420168067</v>
      </c>
      <c r="W215" s="81">
        <f t="shared" si="44"/>
        <v>63824.107563025216</v>
      </c>
      <c r="X215" s="81">
        <f t="shared" si="45"/>
        <v>2502</v>
      </c>
      <c r="Y215" s="81">
        <f t="shared" si="46"/>
        <v>31832.363175987717</v>
      </c>
      <c r="Z215" s="81">
        <f t="shared" si="47"/>
        <v>73390.04469699756</v>
      </c>
      <c r="AA215" s="114">
        <f t="shared" si="48"/>
        <v>1.1498796849533093</v>
      </c>
      <c r="AC215" s="82">
        <f t="shared" si="49"/>
        <v>21422</v>
      </c>
      <c r="AD215" s="128">
        <f t="shared" si="50"/>
        <v>4070</v>
      </c>
      <c r="AE215" s="129">
        <f t="shared" si="51"/>
        <v>25492</v>
      </c>
    </row>
    <row r="216" spans="1:31" ht="50.1" customHeight="1" x14ac:dyDescent="0.25">
      <c r="A216" s="113">
        <v>204</v>
      </c>
      <c r="B216" s="19" t="s">
        <v>240</v>
      </c>
      <c r="C216" s="20" t="s">
        <v>11</v>
      </c>
      <c r="D216" s="17">
        <v>1</v>
      </c>
      <c r="E216" s="100">
        <v>51821</v>
      </c>
      <c r="F216" s="18"/>
      <c r="G216" s="18">
        <v>46891</v>
      </c>
      <c r="H216" s="22">
        <v>16311.858076563958</v>
      </c>
      <c r="I216" s="22">
        <v>14779</v>
      </c>
      <c r="J216" s="77"/>
      <c r="K216" s="77">
        <v>166386.55462184874</v>
      </c>
      <c r="M216" s="81">
        <f t="shared" si="41"/>
        <v>-3026.7330074187121</v>
      </c>
      <c r="N216" s="81">
        <f t="shared" si="42"/>
        <v>121502.4980867838</v>
      </c>
      <c r="O216" s="81">
        <f t="shared" si="40"/>
        <v>51821</v>
      </c>
      <c r="P216" s="81">
        <f t="shared" si="40"/>
        <v>0</v>
      </c>
      <c r="Q216" s="81">
        <f t="shared" si="40"/>
        <v>46891</v>
      </c>
      <c r="R216" s="81">
        <f t="shared" si="39"/>
        <v>16311.858076563958</v>
      </c>
      <c r="S216" s="81">
        <f t="shared" si="39"/>
        <v>14779</v>
      </c>
      <c r="T216" s="81">
        <f t="shared" si="39"/>
        <v>0</v>
      </c>
      <c r="U216" s="81" t="str">
        <f t="shared" si="39"/>
        <v/>
      </c>
      <c r="V216" s="98">
        <f t="shared" si="43"/>
        <v>21633.809679427326</v>
      </c>
      <c r="W216" s="81">
        <f t="shared" si="44"/>
        <v>59237.882539682541</v>
      </c>
      <c r="X216" s="81">
        <f t="shared" si="45"/>
        <v>14779</v>
      </c>
      <c r="Y216" s="81">
        <f t="shared" si="46"/>
        <v>39607.04111846337</v>
      </c>
      <c r="Z216" s="81">
        <f t="shared" si="47"/>
        <v>62264.615547101253</v>
      </c>
      <c r="AA216" s="114">
        <f t="shared" si="48"/>
        <v>1.0510945509470422</v>
      </c>
      <c r="AC216" s="82">
        <f t="shared" si="49"/>
        <v>21634</v>
      </c>
      <c r="AD216" s="128">
        <f t="shared" si="50"/>
        <v>4110</v>
      </c>
      <c r="AE216" s="129">
        <f t="shared" si="51"/>
        <v>25744</v>
      </c>
    </row>
    <row r="217" spans="1:31" ht="50.1" customHeight="1" x14ac:dyDescent="0.25">
      <c r="A217" s="113">
        <v>205</v>
      </c>
      <c r="B217" s="19" t="s">
        <v>241</v>
      </c>
      <c r="C217" s="20" t="s">
        <v>11</v>
      </c>
      <c r="D217" s="17">
        <v>1</v>
      </c>
      <c r="E217" s="100">
        <v>479</v>
      </c>
      <c r="F217" s="18"/>
      <c r="G217" s="18">
        <v>403</v>
      </c>
      <c r="H217" s="22">
        <v>2362.2782446311858</v>
      </c>
      <c r="I217" s="22">
        <v>20838</v>
      </c>
      <c r="J217" s="77">
        <v>55335</v>
      </c>
      <c r="K217" s="77">
        <v>226890.75630252101</v>
      </c>
      <c r="M217" s="81">
        <f t="shared" si="41"/>
        <v>-37655.071765083507</v>
      </c>
      <c r="N217" s="81">
        <f t="shared" si="42"/>
        <v>139757.74994746759</v>
      </c>
      <c r="O217" s="81">
        <f t="shared" si="40"/>
        <v>479</v>
      </c>
      <c r="P217" s="81">
        <f t="shared" si="40"/>
        <v>0</v>
      </c>
      <c r="Q217" s="81">
        <f t="shared" si="40"/>
        <v>403</v>
      </c>
      <c r="R217" s="81">
        <f t="shared" si="39"/>
        <v>2362.2782446311858</v>
      </c>
      <c r="S217" s="81">
        <f t="shared" si="39"/>
        <v>20838</v>
      </c>
      <c r="T217" s="81">
        <f t="shared" si="39"/>
        <v>55335</v>
      </c>
      <c r="U217" s="81" t="str">
        <f t="shared" si="39"/>
        <v/>
      </c>
      <c r="V217" s="98">
        <f t="shared" si="43"/>
        <v>13236.213040771865</v>
      </c>
      <c r="W217" s="81">
        <f t="shared" si="44"/>
        <v>51051.339091192036</v>
      </c>
      <c r="X217" s="81">
        <f t="shared" si="45"/>
        <v>403</v>
      </c>
      <c r="Y217" s="81">
        <f t="shared" si="46"/>
        <v>7016.2877751276646</v>
      </c>
      <c r="Z217" s="81">
        <f t="shared" si="47"/>
        <v>88706.410856275543</v>
      </c>
      <c r="AA217" s="114">
        <f t="shared" si="48"/>
        <v>1.7375922441098159</v>
      </c>
      <c r="AC217" s="82">
        <f t="shared" si="49"/>
        <v>13236</v>
      </c>
      <c r="AD217" s="128">
        <f t="shared" si="50"/>
        <v>2515</v>
      </c>
      <c r="AE217" s="129">
        <f t="shared" si="51"/>
        <v>15751</v>
      </c>
    </row>
    <row r="218" spans="1:31" ht="50.1" customHeight="1" x14ac:dyDescent="0.25">
      <c r="A218" s="113">
        <v>206</v>
      </c>
      <c r="B218" s="19" t="s">
        <v>242</v>
      </c>
      <c r="C218" s="20" t="s">
        <v>11</v>
      </c>
      <c r="D218" s="17">
        <v>1</v>
      </c>
      <c r="E218" s="100">
        <v>564</v>
      </c>
      <c r="F218" s="18"/>
      <c r="G218" s="18">
        <v>487</v>
      </c>
      <c r="H218" s="22">
        <v>2231.5592903828197</v>
      </c>
      <c r="I218" s="22">
        <v>133082</v>
      </c>
      <c r="J218" s="77">
        <v>94790</v>
      </c>
      <c r="K218" s="77">
        <v>192100.84033613445</v>
      </c>
      <c r="M218" s="81">
        <f t="shared" si="41"/>
        <v>-11611.810740773348</v>
      </c>
      <c r="N218" s="81">
        <f t="shared" si="42"/>
        <v>152696.94394961244</v>
      </c>
      <c r="O218" s="81">
        <f t="shared" si="40"/>
        <v>564</v>
      </c>
      <c r="P218" s="81">
        <f t="shared" si="40"/>
        <v>0</v>
      </c>
      <c r="Q218" s="81">
        <f t="shared" si="40"/>
        <v>487</v>
      </c>
      <c r="R218" s="81">
        <f t="shared" si="39"/>
        <v>2231.5592903828197</v>
      </c>
      <c r="S218" s="81">
        <f t="shared" si="39"/>
        <v>133082</v>
      </c>
      <c r="T218" s="81">
        <f t="shared" si="39"/>
        <v>94790</v>
      </c>
      <c r="U218" s="81" t="str">
        <f t="shared" si="39"/>
        <v/>
      </c>
      <c r="V218" s="98">
        <f t="shared" si="43"/>
        <v>38525.759881730468</v>
      </c>
      <c r="W218" s="81">
        <f t="shared" si="44"/>
        <v>70542.566604419539</v>
      </c>
      <c r="X218" s="81">
        <f t="shared" si="45"/>
        <v>487</v>
      </c>
      <c r="Y218" s="81">
        <f t="shared" si="46"/>
        <v>10681.639919200677</v>
      </c>
      <c r="Z218" s="81">
        <f t="shared" si="47"/>
        <v>82154.377345192886</v>
      </c>
      <c r="AA218" s="114">
        <f t="shared" si="48"/>
        <v>1.1646071485588088</v>
      </c>
      <c r="AC218" s="82">
        <f t="shared" si="49"/>
        <v>38526</v>
      </c>
      <c r="AD218" s="128">
        <f t="shared" si="50"/>
        <v>7320</v>
      </c>
      <c r="AE218" s="129">
        <f t="shared" si="51"/>
        <v>45846</v>
      </c>
    </row>
    <row r="219" spans="1:31" ht="50.1" customHeight="1" x14ac:dyDescent="0.25">
      <c r="A219" s="113">
        <v>207</v>
      </c>
      <c r="B219" s="19" t="s">
        <v>243</v>
      </c>
      <c r="C219" s="20" t="s">
        <v>26</v>
      </c>
      <c r="D219" s="17">
        <v>1</v>
      </c>
      <c r="E219" s="100">
        <v>222616</v>
      </c>
      <c r="F219" s="18"/>
      <c r="G219" s="18">
        <v>201176</v>
      </c>
      <c r="H219" s="22">
        <v>42510.504201680669</v>
      </c>
      <c r="I219" s="22">
        <v>70376</v>
      </c>
      <c r="J219" s="77">
        <v>30504</v>
      </c>
      <c r="K219" s="77">
        <v>195126.05042016809</v>
      </c>
      <c r="M219" s="81">
        <f t="shared" si="41"/>
        <v>38799.659099667027</v>
      </c>
      <c r="N219" s="81">
        <f t="shared" si="42"/>
        <v>215303.19244094921</v>
      </c>
      <c r="O219" s="81" t="str">
        <f t="shared" si="40"/>
        <v/>
      </c>
      <c r="P219" s="81" t="str">
        <f t="shared" si="40"/>
        <v/>
      </c>
      <c r="Q219" s="81">
        <f t="shared" si="40"/>
        <v>201176</v>
      </c>
      <c r="R219" s="81">
        <f t="shared" si="39"/>
        <v>42510.504201680669</v>
      </c>
      <c r="S219" s="81">
        <f t="shared" si="39"/>
        <v>70376</v>
      </c>
      <c r="T219" s="81" t="str">
        <f t="shared" si="39"/>
        <v/>
      </c>
      <c r="U219" s="81">
        <f t="shared" si="39"/>
        <v>195126.05042016809</v>
      </c>
      <c r="V219" s="98">
        <f t="shared" si="43"/>
        <v>127297.13865546219</v>
      </c>
      <c r="W219" s="81">
        <f t="shared" si="44"/>
        <v>127051.42577030812</v>
      </c>
      <c r="X219" s="81">
        <f t="shared" si="45"/>
        <v>30504</v>
      </c>
      <c r="Y219" s="81">
        <f t="shared" si="46"/>
        <v>96298.806397507171</v>
      </c>
      <c r="Z219" s="81">
        <f t="shared" si="47"/>
        <v>88251.766670641096</v>
      </c>
      <c r="AA219" s="114">
        <f t="shared" si="48"/>
        <v>0.6946145321516376</v>
      </c>
      <c r="AC219" s="82">
        <f t="shared" si="49"/>
        <v>127051</v>
      </c>
      <c r="AD219" s="128">
        <f t="shared" si="50"/>
        <v>24140</v>
      </c>
      <c r="AE219" s="129">
        <f t="shared" si="51"/>
        <v>151191</v>
      </c>
    </row>
    <row r="220" spans="1:31" ht="50.1" customHeight="1" x14ac:dyDescent="0.25">
      <c r="A220" s="113">
        <v>208</v>
      </c>
      <c r="B220" s="19" t="s">
        <v>244</v>
      </c>
      <c r="C220" s="20" t="s">
        <v>11</v>
      </c>
      <c r="D220" s="17">
        <v>1</v>
      </c>
      <c r="E220" s="100">
        <v>89352</v>
      </c>
      <c r="F220" s="18"/>
      <c r="G220" s="18">
        <v>73782</v>
      </c>
      <c r="H220" s="22">
        <v>49863.445378151264</v>
      </c>
      <c r="I220" s="22">
        <v>129727</v>
      </c>
      <c r="J220" s="77">
        <v>18000</v>
      </c>
      <c r="K220" s="77">
        <v>216302.52100840336</v>
      </c>
      <c r="M220" s="81">
        <f t="shared" si="41"/>
        <v>26370.8051717911</v>
      </c>
      <c r="N220" s="81">
        <f t="shared" si="42"/>
        <v>165971.51695706043</v>
      </c>
      <c r="O220" s="81">
        <f t="shared" si="40"/>
        <v>89352</v>
      </c>
      <c r="P220" s="81" t="str">
        <f t="shared" si="40"/>
        <v/>
      </c>
      <c r="Q220" s="81">
        <f t="shared" si="40"/>
        <v>73782</v>
      </c>
      <c r="R220" s="81">
        <f t="shared" si="39"/>
        <v>49863.445378151264</v>
      </c>
      <c r="S220" s="81">
        <f t="shared" si="39"/>
        <v>129727</v>
      </c>
      <c r="T220" s="81" t="str">
        <f t="shared" si="39"/>
        <v/>
      </c>
      <c r="U220" s="81" t="str">
        <f t="shared" si="39"/>
        <v/>
      </c>
      <c r="V220" s="98">
        <f t="shared" si="43"/>
        <v>85681.111344537814</v>
      </c>
      <c r="W220" s="81">
        <f t="shared" si="44"/>
        <v>96171.161064425774</v>
      </c>
      <c r="X220" s="81">
        <f t="shared" si="45"/>
        <v>18000</v>
      </c>
      <c r="Y220" s="81">
        <f t="shared" si="46"/>
        <v>74136.755252028219</v>
      </c>
      <c r="Z220" s="81">
        <f t="shared" si="47"/>
        <v>69800.355892634674</v>
      </c>
      <c r="AA220" s="114">
        <f t="shared" si="48"/>
        <v>0.72579300405736913</v>
      </c>
      <c r="AC220" s="82">
        <f t="shared" si="49"/>
        <v>85681</v>
      </c>
      <c r="AD220" s="128">
        <f t="shared" si="50"/>
        <v>16279</v>
      </c>
      <c r="AE220" s="129">
        <f t="shared" si="51"/>
        <v>101960</v>
      </c>
    </row>
    <row r="221" spans="1:31" ht="50.1" customHeight="1" x14ac:dyDescent="0.25">
      <c r="A221" s="113">
        <v>209</v>
      </c>
      <c r="B221" s="19" t="s">
        <v>245</v>
      </c>
      <c r="C221" s="20" t="s">
        <v>11</v>
      </c>
      <c r="D221" s="17">
        <v>1</v>
      </c>
      <c r="E221" s="100">
        <v>411350</v>
      </c>
      <c r="F221" s="18"/>
      <c r="G221" s="18">
        <v>511200</v>
      </c>
      <c r="H221" s="22">
        <v>264254.20168067224</v>
      </c>
      <c r="I221" s="22">
        <v>10310</v>
      </c>
      <c r="J221" s="77">
        <v>5294</v>
      </c>
      <c r="K221" s="77">
        <v>170924.36974789918</v>
      </c>
      <c r="M221" s="81">
        <f t="shared" si="41"/>
        <v>21344.252771016269</v>
      </c>
      <c r="N221" s="81">
        <f t="shared" si="42"/>
        <v>436433.27103850758</v>
      </c>
      <c r="O221" s="81">
        <f t="shared" si="40"/>
        <v>411350</v>
      </c>
      <c r="P221" s="81" t="str">
        <f t="shared" si="40"/>
        <v/>
      </c>
      <c r="Q221" s="81" t="str">
        <f t="shared" si="40"/>
        <v/>
      </c>
      <c r="R221" s="81">
        <f t="shared" si="39"/>
        <v>264254.20168067224</v>
      </c>
      <c r="S221" s="81" t="str">
        <f t="shared" si="39"/>
        <v/>
      </c>
      <c r="T221" s="81" t="str">
        <f t="shared" si="39"/>
        <v/>
      </c>
      <c r="U221" s="81">
        <f t="shared" si="39"/>
        <v>170924.36974789918</v>
      </c>
      <c r="V221" s="98">
        <f t="shared" si="43"/>
        <v>282176.19047619047</v>
      </c>
      <c r="W221" s="81">
        <f t="shared" si="44"/>
        <v>228888.76190476192</v>
      </c>
      <c r="X221" s="81">
        <f t="shared" si="45"/>
        <v>5294</v>
      </c>
      <c r="Y221" s="81">
        <f t="shared" si="46"/>
        <v>89628.295967819358</v>
      </c>
      <c r="Z221" s="81">
        <f t="shared" si="47"/>
        <v>207544.50913374565</v>
      </c>
      <c r="AA221" s="114">
        <f t="shared" si="48"/>
        <v>0.90674835848910151</v>
      </c>
      <c r="AC221" s="82">
        <f t="shared" si="49"/>
        <v>228889</v>
      </c>
      <c r="AD221" s="128">
        <f t="shared" si="50"/>
        <v>43489</v>
      </c>
      <c r="AE221" s="129">
        <f t="shared" si="51"/>
        <v>272378</v>
      </c>
    </row>
    <row r="222" spans="1:31" ht="50.1" customHeight="1" x14ac:dyDescent="0.25">
      <c r="A222" s="113">
        <v>210</v>
      </c>
      <c r="B222" s="19" t="s">
        <v>246</v>
      </c>
      <c r="C222" s="20" t="s">
        <v>195</v>
      </c>
      <c r="D222" s="17">
        <v>1</v>
      </c>
      <c r="E222" s="100">
        <v>534948</v>
      </c>
      <c r="F222" s="18"/>
      <c r="G222" s="18">
        <v>397583</v>
      </c>
      <c r="H222" s="22">
        <v>2222.2222222222222</v>
      </c>
      <c r="I222" s="22">
        <v>296020</v>
      </c>
      <c r="J222" s="77">
        <v>63193</v>
      </c>
      <c r="K222" s="77">
        <v>186050.42016806724</v>
      </c>
      <c r="M222" s="81">
        <f t="shared" si="41"/>
        <v>43983.663689893758</v>
      </c>
      <c r="N222" s="81">
        <f t="shared" si="42"/>
        <v>449355.21710686944</v>
      </c>
      <c r="O222" s="81" t="str">
        <f t="shared" si="40"/>
        <v/>
      </c>
      <c r="P222" s="81" t="str">
        <f t="shared" si="40"/>
        <v/>
      </c>
      <c r="Q222" s="81">
        <f t="shared" si="40"/>
        <v>397583</v>
      </c>
      <c r="R222" s="81" t="str">
        <f t="shared" si="39"/>
        <v/>
      </c>
      <c r="S222" s="81">
        <f t="shared" si="39"/>
        <v>296020</v>
      </c>
      <c r="T222" s="81">
        <f t="shared" si="39"/>
        <v>63193</v>
      </c>
      <c r="U222" s="81">
        <f t="shared" si="39"/>
        <v>186050.42016806724</v>
      </c>
      <c r="V222" s="98">
        <f t="shared" si="43"/>
        <v>235711.6050420168</v>
      </c>
      <c r="W222" s="81">
        <f t="shared" si="44"/>
        <v>246669.44039838159</v>
      </c>
      <c r="X222" s="81">
        <f t="shared" si="45"/>
        <v>2222.2222222222222</v>
      </c>
      <c r="Y222" s="81">
        <f t="shared" si="46"/>
        <v>108648.71409009032</v>
      </c>
      <c r="Z222" s="81">
        <f t="shared" si="47"/>
        <v>202685.77670848783</v>
      </c>
      <c r="AA222" s="114">
        <f t="shared" si="48"/>
        <v>0.82168985497815106</v>
      </c>
      <c r="AC222" s="82">
        <f t="shared" si="49"/>
        <v>235712</v>
      </c>
      <c r="AD222" s="128">
        <f t="shared" si="50"/>
        <v>44785</v>
      </c>
      <c r="AE222" s="129">
        <f t="shared" si="51"/>
        <v>280497</v>
      </c>
    </row>
    <row r="223" spans="1:31" ht="50.1" customHeight="1" x14ac:dyDescent="0.25">
      <c r="A223" s="113">
        <v>211</v>
      </c>
      <c r="B223" s="19" t="s">
        <v>247</v>
      </c>
      <c r="C223" s="20" t="s">
        <v>11</v>
      </c>
      <c r="D223" s="17">
        <v>1</v>
      </c>
      <c r="E223" s="100">
        <v>53760</v>
      </c>
      <c r="F223" s="18"/>
      <c r="G223" s="18">
        <v>124202</v>
      </c>
      <c r="H223" s="22">
        <v>5200.7469654528477</v>
      </c>
      <c r="I223" s="22">
        <v>23488</v>
      </c>
      <c r="J223" s="77">
        <v>20336</v>
      </c>
      <c r="K223" s="77">
        <v>219327.731092437</v>
      </c>
      <c r="M223" s="81">
        <f t="shared" si="41"/>
        <v>-8335.2053985700186</v>
      </c>
      <c r="N223" s="81">
        <f t="shared" si="42"/>
        <v>157106.6980845333</v>
      </c>
      <c r="O223" s="81">
        <f t="shared" si="40"/>
        <v>53760</v>
      </c>
      <c r="P223" s="81">
        <f t="shared" si="40"/>
        <v>0</v>
      </c>
      <c r="Q223" s="81">
        <f t="shared" si="40"/>
        <v>124202</v>
      </c>
      <c r="R223" s="81">
        <f t="shared" si="39"/>
        <v>5200.7469654528477</v>
      </c>
      <c r="S223" s="81">
        <f t="shared" si="39"/>
        <v>23488</v>
      </c>
      <c r="T223" s="81">
        <f t="shared" si="39"/>
        <v>20336</v>
      </c>
      <c r="U223" s="81" t="str">
        <f t="shared" si="39"/>
        <v/>
      </c>
      <c r="V223" s="98">
        <f t="shared" si="43"/>
        <v>37831.12449424214</v>
      </c>
      <c r="W223" s="81">
        <f t="shared" si="44"/>
        <v>74385.746342981642</v>
      </c>
      <c r="X223" s="81">
        <f t="shared" si="45"/>
        <v>5200.7469654528477</v>
      </c>
      <c r="Y223" s="81">
        <f t="shared" si="46"/>
        <v>39217.187854170101</v>
      </c>
      <c r="Z223" s="81">
        <f t="shared" si="47"/>
        <v>82720.95174155166</v>
      </c>
      <c r="AA223" s="114">
        <f t="shared" si="48"/>
        <v>1.1120537980507397</v>
      </c>
      <c r="AC223" s="82">
        <f t="shared" si="49"/>
        <v>37831</v>
      </c>
      <c r="AD223" s="128">
        <f t="shared" si="50"/>
        <v>7188</v>
      </c>
      <c r="AE223" s="129">
        <f t="shared" si="51"/>
        <v>45019</v>
      </c>
    </row>
    <row r="224" spans="1:31" ht="50.1" customHeight="1" x14ac:dyDescent="0.25">
      <c r="A224" s="113">
        <v>212</v>
      </c>
      <c r="B224" s="19" t="s">
        <v>248</v>
      </c>
      <c r="C224" s="20" t="s">
        <v>11</v>
      </c>
      <c r="D224" s="17">
        <v>1</v>
      </c>
      <c r="E224" s="100">
        <v>24879</v>
      </c>
      <c r="F224" s="18"/>
      <c r="G224" s="18">
        <v>26723</v>
      </c>
      <c r="H224" s="22">
        <v>12949.579831932773</v>
      </c>
      <c r="I224" s="22">
        <v>30091</v>
      </c>
      <c r="J224" s="77">
        <v>12000</v>
      </c>
      <c r="K224" s="77">
        <v>183025.21008403364</v>
      </c>
      <c r="M224" s="81">
        <f t="shared" si="41"/>
        <v>-18150.792906946583</v>
      </c>
      <c r="N224" s="81">
        <f t="shared" si="42"/>
        <v>114706.72287893537</v>
      </c>
      <c r="O224" s="81">
        <f t="shared" si="40"/>
        <v>24879</v>
      </c>
      <c r="P224" s="81">
        <f t="shared" si="40"/>
        <v>0</v>
      </c>
      <c r="Q224" s="81">
        <f t="shared" si="40"/>
        <v>26723</v>
      </c>
      <c r="R224" s="81">
        <f t="shared" si="39"/>
        <v>12949.579831932773</v>
      </c>
      <c r="S224" s="81">
        <f t="shared" si="39"/>
        <v>30091</v>
      </c>
      <c r="T224" s="81">
        <f t="shared" si="39"/>
        <v>12000</v>
      </c>
      <c r="U224" s="81" t="str">
        <f t="shared" si="39"/>
        <v/>
      </c>
      <c r="V224" s="98">
        <f t="shared" si="43"/>
        <v>17773.763305322129</v>
      </c>
      <c r="W224" s="81">
        <f t="shared" si="44"/>
        <v>48277.964985994397</v>
      </c>
      <c r="X224" s="81">
        <f t="shared" si="45"/>
        <v>12000</v>
      </c>
      <c r="Y224" s="81">
        <f t="shared" si="46"/>
        <v>28786.161988890417</v>
      </c>
      <c r="Z224" s="81">
        <f t="shared" si="47"/>
        <v>66428.757892940979</v>
      </c>
      <c r="AA224" s="114">
        <f t="shared" si="48"/>
        <v>1.3759643330495017</v>
      </c>
      <c r="AC224" s="82">
        <f t="shared" si="49"/>
        <v>17774</v>
      </c>
      <c r="AD224" s="128">
        <f t="shared" si="50"/>
        <v>3377</v>
      </c>
      <c r="AE224" s="129">
        <f t="shared" si="51"/>
        <v>21151</v>
      </c>
    </row>
    <row r="225" spans="1:31" ht="50.1" customHeight="1" x14ac:dyDescent="0.25">
      <c r="A225" s="113">
        <v>213</v>
      </c>
      <c r="B225" s="19" t="s">
        <v>249</v>
      </c>
      <c r="C225" s="20" t="s">
        <v>11</v>
      </c>
      <c r="D225" s="17">
        <v>1</v>
      </c>
      <c r="E225" s="100">
        <v>29829</v>
      </c>
      <c r="F225" s="18"/>
      <c r="G225" s="18">
        <v>27059</v>
      </c>
      <c r="H225" s="22">
        <v>13603.174603174602</v>
      </c>
      <c r="I225" s="22">
        <v>304238</v>
      </c>
      <c r="J225" s="77">
        <v>3529</v>
      </c>
      <c r="K225" s="77">
        <v>184537.81512605044</v>
      </c>
      <c r="M225" s="81">
        <f t="shared" si="41"/>
        <v>-29200.292037966283</v>
      </c>
      <c r="N225" s="81">
        <f t="shared" si="42"/>
        <v>216798.9552810413</v>
      </c>
      <c r="O225" s="81">
        <f t="shared" si="40"/>
        <v>29829</v>
      </c>
      <c r="P225" s="81">
        <f t="shared" si="40"/>
        <v>0</v>
      </c>
      <c r="Q225" s="81">
        <f t="shared" si="40"/>
        <v>27059</v>
      </c>
      <c r="R225" s="81">
        <f t="shared" si="39"/>
        <v>13603.174603174602</v>
      </c>
      <c r="S225" s="81" t="str">
        <f t="shared" si="39"/>
        <v/>
      </c>
      <c r="T225" s="81">
        <f t="shared" si="39"/>
        <v>3529</v>
      </c>
      <c r="U225" s="81">
        <f t="shared" si="39"/>
        <v>184537.81512605044</v>
      </c>
      <c r="V225" s="98">
        <f t="shared" si="43"/>
        <v>43092.998288204173</v>
      </c>
      <c r="W225" s="81">
        <f t="shared" si="44"/>
        <v>93799.331621537509</v>
      </c>
      <c r="X225" s="81">
        <f t="shared" si="45"/>
        <v>3529</v>
      </c>
      <c r="Y225" s="81">
        <f t="shared" si="46"/>
        <v>35996.217440690714</v>
      </c>
      <c r="Z225" s="81">
        <f t="shared" si="47"/>
        <v>122999.62365950379</v>
      </c>
      <c r="AA225" s="114">
        <f t="shared" si="48"/>
        <v>1.3113059713024813</v>
      </c>
      <c r="AC225" s="82">
        <f t="shared" si="49"/>
        <v>43093</v>
      </c>
      <c r="AD225" s="128">
        <f t="shared" si="50"/>
        <v>8188</v>
      </c>
      <c r="AE225" s="129">
        <f t="shared" si="51"/>
        <v>51281</v>
      </c>
    </row>
    <row r="226" spans="1:31" ht="50.1" customHeight="1" x14ac:dyDescent="0.25">
      <c r="A226" s="113">
        <v>214</v>
      </c>
      <c r="B226" s="19" t="s">
        <v>250</v>
      </c>
      <c r="C226" s="20" t="s">
        <v>37</v>
      </c>
      <c r="D226" s="17">
        <v>1</v>
      </c>
      <c r="E226" s="100">
        <v>98616</v>
      </c>
      <c r="F226" s="18"/>
      <c r="G226" s="18">
        <v>119871</v>
      </c>
      <c r="H226" s="22">
        <v>39884.453781512602</v>
      </c>
      <c r="I226" s="22">
        <v>3047040</v>
      </c>
      <c r="J226" s="77"/>
      <c r="K226" s="77">
        <v>186050.42016806724</v>
      </c>
      <c r="M226" s="81">
        <f t="shared" si="41"/>
        <v>-615736.85421780124</v>
      </c>
      <c r="N226" s="81">
        <f t="shared" si="42"/>
        <v>2012321.6037976332</v>
      </c>
      <c r="O226" s="81">
        <f t="shared" si="40"/>
        <v>98616</v>
      </c>
      <c r="P226" s="81">
        <f t="shared" si="40"/>
        <v>0</v>
      </c>
      <c r="Q226" s="81">
        <f t="shared" si="40"/>
        <v>119871</v>
      </c>
      <c r="R226" s="81">
        <f t="shared" si="39"/>
        <v>39884.453781512602</v>
      </c>
      <c r="S226" s="81" t="str">
        <f t="shared" si="39"/>
        <v/>
      </c>
      <c r="T226" s="81">
        <f t="shared" si="39"/>
        <v>0</v>
      </c>
      <c r="U226" s="81">
        <f t="shared" si="39"/>
        <v>186050.42016806724</v>
      </c>
      <c r="V226" s="98">
        <f t="shared" si="43"/>
        <v>74070.312324929968</v>
      </c>
      <c r="W226" s="81">
        <f t="shared" si="44"/>
        <v>698292.37478991598</v>
      </c>
      <c r="X226" s="81">
        <f t="shared" si="45"/>
        <v>39884.453781512602</v>
      </c>
      <c r="Y226" s="81">
        <f t="shared" si="46"/>
        <v>192927.79207855958</v>
      </c>
      <c r="Z226" s="81">
        <f t="shared" si="47"/>
        <v>1314029.2290077172</v>
      </c>
      <c r="AA226" s="114">
        <f t="shared" si="48"/>
        <v>1.8817751366725837</v>
      </c>
      <c r="AC226" s="82">
        <f t="shared" si="49"/>
        <v>74070</v>
      </c>
      <c r="AD226" s="128">
        <f t="shared" si="50"/>
        <v>14073</v>
      </c>
      <c r="AE226" s="129">
        <f t="shared" si="51"/>
        <v>88143</v>
      </c>
    </row>
    <row r="227" spans="1:31" ht="50.1" customHeight="1" x14ac:dyDescent="0.25">
      <c r="A227" s="113">
        <v>215</v>
      </c>
      <c r="B227" s="19" t="s">
        <v>251</v>
      </c>
      <c r="C227" s="20" t="s">
        <v>11</v>
      </c>
      <c r="D227" s="17">
        <v>1</v>
      </c>
      <c r="E227" s="100">
        <v>151625</v>
      </c>
      <c r="F227" s="18"/>
      <c r="G227" s="18">
        <v>144202</v>
      </c>
      <c r="H227" s="22">
        <v>93876.05042016806</v>
      </c>
      <c r="I227" s="22">
        <v>6988</v>
      </c>
      <c r="J227" s="77"/>
      <c r="K227" s="77">
        <v>216302.52100840336</v>
      </c>
      <c r="M227" s="81">
        <f t="shared" si="41"/>
        <v>44687.77268004237</v>
      </c>
      <c r="N227" s="81">
        <f t="shared" si="42"/>
        <v>200509.65589138621</v>
      </c>
      <c r="O227" s="81">
        <f t="shared" si="40"/>
        <v>151625</v>
      </c>
      <c r="P227" s="81" t="str">
        <f t="shared" si="40"/>
        <v/>
      </c>
      <c r="Q227" s="81">
        <f t="shared" si="40"/>
        <v>144202</v>
      </c>
      <c r="R227" s="81">
        <f t="shared" si="39"/>
        <v>93876.05042016806</v>
      </c>
      <c r="S227" s="81" t="str">
        <f t="shared" si="39"/>
        <v/>
      </c>
      <c r="T227" s="81" t="str">
        <f t="shared" si="39"/>
        <v/>
      </c>
      <c r="U227" s="81" t="str">
        <f t="shared" si="39"/>
        <v/>
      </c>
      <c r="V227" s="98">
        <f t="shared" si="43"/>
        <v>129901.01680672269</v>
      </c>
      <c r="W227" s="81">
        <f t="shared" si="44"/>
        <v>122598.71428571429</v>
      </c>
      <c r="X227" s="81">
        <f t="shared" si="45"/>
        <v>6988</v>
      </c>
      <c r="Y227" s="81">
        <f t="shared" si="46"/>
        <v>79130.202469135402</v>
      </c>
      <c r="Z227" s="81">
        <f t="shared" si="47"/>
        <v>77910.94160567192</v>
      </c>
      <c r="AA227" s="114">
        <f t="shared" si="48"/>
        <v>0.63549558459562427</v>
      </c>
      <c r="AC227" s="82">
        <f t="shared" si="49"/>
        <v>122599</v>
      </c>
      <c r="AD227" s="128">
        <f t="shared" si="50"/>
        <v>23294</v>
      </c>
      <c r="AE227" s="129">
        <f t="shared" si="51"/>
        <v>145893</v>
      </c>
    </row>
    <row r="228" spans="1:31" ht="50.1" customHeight="1" x14ac:dyDescent="0.25">
      <c r="A228" s="113">
        <v>216</v>
      </c>
      <c r="B228" s="19" t="s">
        <v>252</v>
      </c>
      <c r="C228" s="20" t="s">
        <v>11</v>
      </c>
      <c r="D228" s="17">
        <v>1</v>
      </c>
      <c r="E228" s="100">
        <v>34696</v>
      </c>
      <c r="F228" s="18"/>
      <c r="G228" s="18">
        <v>56975</v>
      </c>
      <c r="H228" s="22">
        <v>24715.219421101774</v>
      </c>
      <c r="I228" s="22">
        <v>15706</v>
      </c>
      <c r="J228" s="77"/>
      <c r="K228" s="77">
        <v>210252.10084033615</v>
      </c>
      <c r="M228" s="81">
        <f t="shared" si="41"/>
        <v>-12267.594150860779</v>
      </c>
      <c r="N228" s="81">
        <f t="shared" si="42"/>
        <v>149205.32225543592</v>
      </c>
      <c r="O228" s="81">
        <f t="shared" si="40"/>
        <v>34696</v>
      </c>
      <c r="P228" s="81">
        <f t="shared" si="40"/>
        <v>0</v>
      </c>
      <c r="Q228" s="81">
        <f t="shared" si="40"/>
        <v>56975</v>
      </c>
      <c r="R228" s="81">
        <f t="shared" si="39"/>
        <v>24715.219421101774</v>
      </c>
      <c r="S228" s="81">
        <f t="shared" si="39"/>
        <v>15706</v>
      </c>
      <c r="T228" s="81">
        <f t="shared" si="39"/>
        <v>0</v>
      </c>
      <c r="U228" s="81" t="str">
        <f t="shared" si="39"/>
        <v/>
      </c>
      <c r="V228" s="98">
        <f t="shared" si="43"/>
        <v>22015.369903516967</v>
      </c>
      <c r="W228" s="81">
        <f t="shared" si="44"/>
        <v>68468.864052287579</v>
      </c>
      <c r="X228" s="81">
        <f t="shared" si="45"/>
        <v>15706</v>
      </c>
      <c r="Y228" s="81">
        <f t="shared" si="46"/>
        <v>43807.334620849811</v>
      </c>
      <c r="Z228" s="81">
        <f t="shared" si="47"/>
        <v>80736.458203148359</v>
      </c>
      <c r="AA228" s="114">
        <f t="shared" si="48"/>
        <v>1.1791704057116004</v>
      </c>
      <c r="AC228" s="82">
        <f t="shared" si="49"/>
        <v>22015</v>
      </c>
      <c r="AD228" s="128">
        <f t="shared" si="50"/>
        <v>4183</v>
      </c>
      <c r="AE228" s="129">
        <f t="shared" si="51"/>
        <v>26198</v>
      </c>
    </row>
    <row r="229" spans="1:31" ht="50.1" customHeight="1" x14ac:dyDescent="0.25">
      <c r="A229" s="113">
        <v>217</v>
      </c>
      <c r="B229" s="19" t="s">
        <v>253</v>
      </c>
      <c r="C229" s="20" t="s">
        <v>11</v>
      </c>
      <c r="D229" s="17">
        <v>1</v>
      </c>
      <c r="E229" s="100">
        <v>114834</v>
      </c>
      <c r="F229" s="18"/>
      <c r="G229" s="18">
        <v>44000</v>
      </c>
      <c r="H229" s="22">
        <v>32006.302521008405</v>
      </c>
      <c r="I229" s="22">
        <v>17565</v>
      </c>
      <c r="J229" s="77"/>
      <c r="K229" s="77">
        <v>211764.70588235295</v>
      </c>
      <c r="M229" s="81">
        <f t="shared" si="41"/>
        <v>3424.5983098967117</v>
      </c>
      <c r="N229" s="81">
        <f t="shared" si="42"/>
        <v>164643.40505144783</v>
      </c>
      <c r="O229" s="81">
        <f t="shared" si="40"/>
        <v>114834</v>
      </c>
      <c r="P229" s="81" t="str">
        <f t="shared" si="40"/>
        <v/>
      </c>
      <c r="Q229" s="81">
        <f t="shared" si="40"/>
        <v>44000</v>
      </c>
      <c r="R229" s="81">
        <f t="shared" si="39"/>
        <v>32006.302521008405</v>
      </c>
      <c r="S229" s="81">
        <f t="shared" si="39"/>
        <v>17565</v>
      </c>
      <c r="T229" s="81" t="str">
        <f t="shared" si="39"/>
        <v/>
      </c>
      <c r="U229" s="81" t="str">
        <f t="shared" si="39"/>
        <v/>
      </c>
      <c r="V229" s="98">
        <f t="shared" si="43"/>
        <v>52101.325630252104</v>
      </c>
      <c r="W229" s="81">
        <f t="shared" si="44"/>
        <v>84034.001680672271</v>
      </c>
      <c r="X229" s="81">
        <f t="shared" si="45"/>
        <v>17565</v>
      </c>
      <c r="Y229" s="81">
        <f t="shared" si="46"/>
        <v>56997.011059058925</v>
      </c>
      <c r="Z229" s="81">
        <f t="shared" si="47"/>
        <v>80609.403370775559</v>
      </c>
      <c r="AA229" s="114">
        <f t="shared" si="48"/>
        <v>0.95924746838892516</v>
      </c>
      <c r="AC229" s="82">
        <f t="shared" si="49"/>
        <v>52101</v>
      </c>
      <c r="AD229" s="128">
        <f t="shared" si="50"/>
        <v>9899</v>
      </c>
      <c r="AE229" s="129">
        <f t="shared" si="51"/>
        <v>62000</v>
      </c>
    </row>
    <row r="230" spans="1:31" ht="50.1" customHeight="1" x14ac:dyDescent="0.25">
      <c r="A230" s="113">
        <v>218</v>
      </c>
      <c r="B230" s="19" t="s">
        <v>254</v>
      </c>
      <c r="C230" s="20" t="s">
        <v>11</v>
      </c>
      <c r="D230" s="17">
        <v>1</v>
      </c>
      <c r="E230" s="100">
        <v>47433</v>
      </c>
      <c r="F230" s="18"/>
      <c r="G230" s="18"/>
      <c r="H230" s="22">
        <v>12577.030812324929</v>
      </c>
      <c r="I230" s="22">
        <v>3363</v>
      </c>
      <c r="J230" s="77"/>
      <c r="K230" s="77">
        <v>195126.05042016809</v>
      </c>
      <c r="M230" s="81">
        <f t="shared" si="41"/>
        <v>-24422.244923751852</v>
      </c>
      <c r="N230" s="81">
        <f t="shared" si="42"/>
        <v>153671.78553999835</v>
      </c>
      <c r="O230" s="81">
        <f t="shared" si="40"/>
        <v>47433</v>
      </c>
      <c r="P230" s="81">
        <f t="shared" si="40"/>
        <v>0</v>
      </c>
      <c r="Q230" s="81">
        <f t="shared" si="40"/>
        <v>0</v>
      </c>
      <c r="R230" s="81">
        <f t="shared" si="39"/>
        <v>12577.030812324929</v>
      </c>
      <c r="S230" s="81">
        <f t="shared" si="39"/>
        <v>3363</v>
      </c>
      <c r="T230" s="81">
        <f t="shared" si="39"/>
        <v>0</v>
      </c>
      <c r="U230" s="81" t="str">
        <f t="shared" si="39"/>
        <v/>
      </c>
      <c r="V230" s="98">
        <f t="shared" si="43"/>
        <v>10562.171802054154</v>
      </c>
      <c r="W230" s="81">
        <f t="shared" si="44"/>
        <v>64624.770308123254</v>
      </c>
      <c r="X230" s="81">
        <f t="shared" si="45"/>
        <v>3363</v>
      </c>
      <c r="Y230" s="81">
        <f t="shared" si="46"/>
        <v>25013.542938014562</v>
      </c>
      <c r="Z230" s="81">
        <f t="shared" si="47"/>
        <v>89047.015231875106</v>
      </c>
      <c r="AA230" s="114">
        <f t="shared" si="48"/>
        <v>1.3779084212958821</v>
      </c>
      <c r="AC230" s="82">
        <f t="shared" si="49"/>
        <v>10562</v>
      </c>
      <c r="AD230" s="128">
        <f t="shared" si="50"/>
        <v>2007</v>
      </c>
      <c r="AE230" s="129">
        <f t="shared" si="51"/>
        <v>12569</v>
      </c>
    </row>
    <row r="231" spans="1:31" ht="50.1" customHeight="1" x14ac:dyDescent="0.25">
      <c r="A231" s="113">
        <v>219</v>
      </c>
      <c r="B231" s="19" t="s">
        <v>255</v>
      </c>
      <c r="C231" s="20" t="s">
        <v>48</v>
      </c>
      <c r="D231" s="17">
        <v>1</v>
      </c>
      <c r="E231" s="100">
        <v>36660</v>
      </c>
      <c r="F231" s="18"/>
      <c r="G231" s="18">
        <v>35126</v>
      </c>
      <c r="H231" s="22">
        <v>22745.098039215689</v>
      </c>
      <c r="I231" s="22">
        <v>34279</v>
      </c>
      <c r="J231" s="77"/>
      <c r="K231" s="77">
        <v>222352.9411764706</v>
      </c>
      <c r="M231" s="81">
        <f t="shared" si="41"/>
        <v>-14984.636933669797</v>
      </c>
      <c r="N231" s="81">
        <f t="shared" si="42"/>
        <v>155449.85261994431</v>
      </c>
      <c r="O231" s="81">
        <f t="shared" si="40"/>
        <v>36660</v>
      </c>
      <c r="P231" s="81">
        <f t="shared" si="40"/>
        <v>0</v>
      </c>
      <c r="Q231" s="81">
        <f t="shared" si="40"/>
        <v>35126</v>
      </c>
      <c r="R231" s="81">
        <f t="shared" si="39"/>
        <v>22745.098039215689</v>
      </c>
      <c r="S231" s="81">
        <f t="shared" si="39"/>
        <v>34279</v>
      </c>
      <c r="T231" s="81">
        <f t="shared" si="39"/>
        <v>0</v>
      </c>
      <c r="U231" s="81" t="str">
        <f t="shared" si="39"/>
        <v/>
      </c>
      <c r="V231" s="98">
        <f t="shared" si="43"/>
        <v>21468.349673202614</v>
      </c>
      <c r="W231" s="81">
        <f t="shared" si="44"/>
        <v>70232.607843137259</v>
      </c>
      <c r="X231" s="81">
        <f t="shared" si="45"/>
        <v>22745.098039215689</v>
      </c>
      <c r="Y231" s="81">
        <f t="shared" si="46"/>
        <v>46747.242564799388</v>
      </c>
      <c r="Z231" s="81">
        <f t="shared" si="47"/>
        <v>85217.244776807056</v>
      </c>
      <c r="AA231" s="114">
        <f t="shared" si="48"/>
        <v>1.2133572623009756</v>
      </c>
      <c r="AC231" s="82">
        <f t="shared" si="49"/>
        <v>21468</v>
      </c>
      <c r="AD231" s="128">
        <f t="shared" si="50"/>
        <v>4079</v>
      </c>
      <c r="AE231" s="129">
        <f t="shared" si="51"/>
        <v>25547</v>
      </c>
    </row>
    <row r="232" spans="1:31" ht="50.1" customHeight="1" x14ac:dyDescent="0.25">
      <c r="A232" s="113">
        <v>220</v>
      </c>
      <c r="B232" s="19" t="s">
        <v>256</v>
      </c>
      <c r="C232" s="20" t="s">
        <v>11</v>
      </c>
      <c r="D232" s="17">
        <v>1</v>
      </c>
      <c r="E232" s="100">
        <v>130388</v>
      </c>
      <c r="F232" s="18"/>
      <c r="G232" s="18">
        <v>53962</v>
      </c>
      <c r="H232" s="22">
        <v>87678.57142857142</v>
      </c>
      <c r="I232" s="22">
        <v>648445</v>
      </c>
      <c r="J232" s="77"/>
      <c r="K232" s="77">
        <v>183025.21008403364</v>
      </c>
      <c r="M232" s="81">
        <f t="shared" si="41"/>
        <v>-23245.777201937191</v>
      </c>
      <c r="N232" s="81">
        <f t="shared" si="42"/>
        <v>464645.28980697924</v>
      </c>
      <c r="O232" s="81">
        <f t="shared" si="40"/>
        <v>130388</v>
      </c>
      <c r="P232" s="81">
        <f t="shared" si="40"/>
        <v>0</v>
      </c>
      <c r="Q232" s="81">
        <f t="shared" si="40"/>
        <v>53962</v>
      </c>
      <c r="R232" s="81">
        <f t="shared" si="39"/>
        <v>87678.57142857142</v>
      </c>
      <c r="S232" s="81" t="str">
        <f t="shared" si="39"/>
        <v/>
      </c>
      <c r="T232" s="81">
        <f t="shared" si="39"/>
        <v>0</v>
      </c>
      <c r="U232" s="81">
        <f t="shared" si="39"/>
        <v>183025.21008403364</v>
      </c>
      <c r="V232" s="98">
        <f t="shared" si="43"/>
        <v>75842.296918767504</v>
      </c>
      <c r="W232" s="81">
        <f t="shared" si="44"/>
        <v>220699.75630252101</v>
      </c>
      <c r="X232" s="81">
        <f t="shared" si="45"/>
        <v>53962</v>
      </c>
      <c r="Y232" s="81">
        <f t="shared" si="46"/>
        <v>148908.8937618038</v>
      </c>
      <c r="Z232" s="81">
        <f t="shared" si="47"/>
        <v>243945.5335044582</v>
      </c>
      <c r="AA232" s="114">
        <f t="shared" si="48"/>
        <v>1.1053276070231512</v>
      </c>
      <c r="AC232" s="82">
        <f t="shared" si="49"/>
        <v>75842</v>
      </c>
      <c r="AD232" s="128">
        <f t="shared" si="50"/>
        <v>14410</v>
      </c>
      <c r="AE232" s="129">
        <f t="shared" si="51"/>
        <v>90252</v>
      </c>
    </row>
    <row r="233" spans="1:31" ht="50.1" customHeight="1" x14ac:dyDescent="0.25">
      <c r="A233" s="113">
        <v>221</v>
      </c>
      <c r="B233" s="19" t="s">
        <v>257</v>
      </c>
      <c r="C233" s="20" t="s">
        <v>48</v>
      </c>
      <c r="D233" s="17">
        <v>1</v>
      </c>
      <c r="E233" s="100">
        <v>40137</v>
      </c>
      <c r="F233" s="18"/>
      <c r="G233" s="18">
        <v>46891</v>
      </c>
      <c r="H233" s="22">
        <v>22847.805788982259</v>
      </c>
      <c r="I233" s="22">
        <v>1510</v>
      </c>
      <c r="J233" s="77"/>
      <c r="K233" s="77">
        <v>170924.36974789918</v>
      </c>
      <c r="M233" s="81">
        <f t="shared" si="41"/>
        <v>-9888.1346564506966</v>
      </c>
      <c r="N233" s="81">
        <f t="shared" si="42"/>
        <v>122812.20487120327</v>
      </c>
      <c r="O233" s="81">
        <f t="shared" si="40"/>
        <v>40137</v>
      </c>
      <c r="P233" s="81">
        <f t="shared" si="40"/>
        <v>0</v>
      </c>
      <c r="Q233" s="81">
        <f t="shared" si="40"/>
        <v>46891</v>
      </c>
      <c r="R233" s="81">
        <f t="shared" si="39"/>
        <v>22847.805788982259</v>
      </c>
      <c r="S233" s="81">
        <f t="shared" si="39"/>
        <v>1510</v>
      </c>
      <c r="T233" s="81">
        <f t="shared" si="39"/>
        <v>0</v>
      </c>
      <c r="U233" s="81" t="str">
        <f t="shared" si="39"/>
        <v/>
      </c>
      <c r="V233" s="98">
        <f t="shared" si="43"/>
        <v>18564.300964830374</v>
      </c>
      <c r="W233" s="81">
        <f t="shared" si="44"/>
        <v>56462.035107376287</v>
      </c>
      <c r="X233" s="81">
        <f t="shared" si="45"/>
        <v>1510</v>
      </c>
      <c r="Y233" s="81">
        <f t="shared" si="46"/>
        <v>25647.909183226162</v>
      </c>
      <c r="Z233" s="81">
        <f t="shared" si="47"/>
        <v>66350.169763826983</v>
      </c>
      <c r="AA233" s="114">
        <f t="shared" si="48"/>
        <v>1.1751289098532494</v>
      </c>
      <c r="AC233" s="82">
        <f t="shared" si="49"/>
        <v>18564</v>
      </c>
      <c r="AD233" s="128">
        <f t="shared" si="50"/>
        <v>3527</v>
      </c>
      <c r="AE233" s="129">
        <f t="shared" si="51"/>
        <v>22091</v>
      </c>
    </row>
    <row r="234" spans="1:31" ht="50.1" customHeight="1" x14ac:dyDescent="0.25">
      <c r="A234" s="113">
        <v>222</v>
      </c>
      <c r="B234" s="19" t="s">
        <v>258</v>
      </c>
      <c r="C234" s="20" t="s">
        <v>11</v>
      </c>
      <c r="D234" s="17">
        <v>1</v>
      </c>
      <c r="E234" s="100">
        <v>8150</v>
      </c>
      <c r="F234" s="18"/>
      <c r="G234" s="18">
        <v>10256</v>
      </c>
      <c r="H234" s="22">
        <v>5630.2521008403364</v>
      </c>
      <c r="I234" s="22">
        <v>42959</v>
      </c>
      <c r="J234" s="77"/>
      <c r="K234" s="77">
        <v>178487.3949579832</v>
      </c>
      <c r="M234" s="81">
        <f t="shared" si="41"/>
        <v>-24819.280150880142</v>
      </c>
      <c r="N234" s="81">
        <f t="shared" si="42"/>
        <v>123012.33897440956</v>
      </c>
      <c r="O234" s="81">
        <f t="shared" si="40"/>
        <v>8150</v>
      </c>
      <c r="P234" s="81">
        <f t="shared" si="40"/>
        <v>0</v>
      </c>
      <c r="Q234" s="81">
        <f t="shared" si="40"/>
        <v>10256</v>
      </c>
      <c r="R234" s="81">
        <f t="shared" si="39"/>
        <v>5630.2521008403364</v>
      </c>
      <c r="S234" s="81">
        <f t="shared" si="39"/>
        <v>42959</v>
      </c>
      <c r="T234" s="81">
        <f t="shared" si="39"/>
        <v>0</v>
      </c>
      <c r="U234" s="81" t="str">
        <f t="shared" si="39"/>
        <v/>
      </c>
      <c r="V234" s="98">
        <f t="shared" si="43"/>
        <v>11165.875350140055</v>
      </c>
      <c r="W234" s="81">
        <f t="shared" si="44"/>
        <v>49096.529411764706</v>
      </c>
      <c r="X234" s="81">
        <f t="shared" si="45"/>
        <v>5630.2521008403364</v>
      </c>
      <c r="Y234" s="81">
        <f t="shared" si="46"/>
        <v>20486.37109225311</v>
      </c>
      <c r="Z234" s="81">
        <f t="shared" si="47"/>
        <v>73915.809562644848</v>
      </c>
      <c r="AA234" s="114">
        <f t="shared" si="48"/>
        <v>1.5055200530107704</v>
      </c>
      <c r="AC234" s="82">
        <f t="shared" si="49"/>
        <v>11166</v>
      </c>
      <c r="AD234" s="128">
        <f t="shared" si="50"/>
        <v>2122</v>
      </c>
      <c r="AE234" s="129">
        <f t="shared" si="51"/>
        <v>13288</v>
      </c>
    </row>
    <row r="235" spans="1:31" ht="50.1" customHeight="1" x14ac:dyDescent="0.25">
      <c r="A235" s="113">
        <v>223</v>
      </c>
      <c r="B235" s="19" t="s">
        <v>259</v>
      </c>
      <c r="C235" s="20" t="s">
        <v>11</v>
      </c>
      <c r="D235" s="17">
        <v>1</v>
      </c>
      <c r="E235" s="100">
        <v>49758</v>
      </c>
      <c r="F235" s="18"/>
      <c r="G235" s="18">
        <v>74400</v>
      </c>
      <c r="H235" s="22">
        <v>76754.201680672268</v>
      </c>
      <c r="I235" s="22">
        <v>149558</v>
      </c>
      <c r="J235" s="77"/>
      <c r="K235" s="77">
        <v>207226.89075630254</v>
      </c>
      <c r="M235" s="81">
        <f t="shared" si="41"/>
        <v>46332.4474765614</v>
      </c>
      <c r="N235" s="81">
        <f t="shared" si="42"/>
        <v>176746.3894982285</v>
      </c>
      <c r="O235" s="81">
        <f t="shared" si="40"/>
        <v>49758</v>
      </c>
      <c r="P235" s="81" t="str">
        <f t="shared" si="40"/>
        <v/>
      </c>
      <c r="Q235" s="81">
        <f t="shared" si="40"/>
        <v>74400</v>
      </c>
      <c r="R235" s="81">
        <f t="shared" si="39"/>
        <v>76754.201680672268</v>
      </c>
      <c r="S235" s="81">
        <f t="shared" si="39"/>
        <v>149558</v>
      </c>
      <c r="T235" s="81" t="str">
        <f t="shared" si="39"/>
        <v/>
      </c>
      <c r="U235" s="81" t="str">
        <f t="shared" si="39"/>
        <v/>
      </c>
      <c r="V235" s="98">
        <f t="shared" si="43"/>
        <v>87617.55042016806</v>
      </c>
      <c r="W235" s="81">
        <f t="shared" si="44"/>
        <v>111539.41848739496</v>
      </c>
      <c r="X235" s="81">
        <f t="shared" si="45"/>
        <v>49758</v>
      </c>
      <c r="Y235" s="81">
        <f t="shared" si="46"/>
        <v>97489.704496382852</v>
      </c>
      <c r="Z235" s="81">
        <f t="shared" si="47"/>
        <v>65206.971010833557</v>
      </c>
      <c r="AA235" s="114">
        <f t="shared" si="48"/>
        <v>0.58460920717640807</v>
      </c>
      <c r="AC235" s="82">
        <f t="shared" si="49"/>
        <v>87618</v>
      </c>
      <c r="AD235" s="128">
        <f t="shared" si="50"/>
        <v>16647</v>
      </c>
      <c r="AE235" s="129">
        <f t="shared" si="51"/>
        <v>104265</v>
      </c>
    </row>
    <row r="236" spans="1:31" ht="50.1" customHeight="1" x14ac:dyDescent="0.25">
      <c r="A236" s="113">
        <v>224</v>
      </c>
      <c r="B236" s="19" t="s">
        <v>260</v>
      </c>
      <c r="C236" s="20" t="s">
        <v>11</v>
      </c>
      <c r="D236" s="17">
        <v>1</v>
      </c>
      <c r="E236" s="100">
        <v>106929</v>
      </c>
      <c r="F236" s="18"/>
      <c r="G236" s="18">
        <v>107800</v>
      </c>
      <c r="H236" s="22">
        <v>65619.747899159658</v>
      </c>
      <c r="I236" s="22">
        <v>2542650</v>
      </c>
      <c r="J236" s="77"/>
      <c r="K236" s="77">
        <v>210252.10084033615</v>
      </c>
      <c r="M236" s="81">
        <f t="shared" si="41"/>
        <v>-476921.86621548689</v>
      </c>
      <c r="N236" s="81">
        <f t="shared" si="42"/>
        <v>1690222.2057112851</v>
      </c>
      <c r="O236" s="81">
        <f t="shared" si="40"/>
        <v>106929</v>
      </c>
      <c r="P236" s="81">
        <f t="shared" si="40"/>
        <v>0</v>
      </c>
      <c r="Q236" s="81">
        <f t="shared" si="40"/>
        <v>107800</v>
      </c>
      <c r="R236" s="81">
        <f t="shared" si="40"/>
        <v>65619.747899159658</v>
      </c>
      <c r="S236" s="81" t="str">
        <f t="shared" si="40"/>
        <v/>
      </c>
      <c r="T236" s="81">
        <f t="shared" si="40"/>
        <v>0</v>
      </c>
      <c r="U236" s="81">
        <f t="shared" si="40"/>
        <v>210252.10084033615</v>
      </c>
      <c r="V236" s="98">
        <f t="shared" si="43"/>
        <v>81766.808123249313</v>
      </c>
      <c r="W236" s="81">
        <f t="shared" si="44"/>
        <v>606650.16974789917</v>
      </c>
      <c r="X236" s="81">
        <f t="shared" si="45"/>
        <v>65619.747899159658</v>
      </c>
      <c r="Y236" s="81">
        <f t="shared" si="46"/>
        <v>209582.56447393846</v>
      </c>
      <c r="Z236" s="81">
        <f t="shared" si="47"/>
        <v>1083572.0359633861</v>
      </c>
      <c r="AA236" s="114">
        <f t="shared" si="48"/>
        <v>1.7861563220425332</v>
      </c>
      <c r="AC236" s="82">
        <f t="shared" si="49"/>
        <v>81767</v>
      </c>
      <c r="AD236" s="128">
        <f t="shared" si="50"/>
        <v>15536</v>
      </c>
      <c r="AE236" s="129">
        <f t="shared" si="51"/>
        <v>97303</v>
      </c>
    </row>
    <row r="237" spans="1:31" ht="50.1" customHeight="1" x14ac:dyDescent="0.25">
      <c r="A237" s="113">
        <v>225</v>
      </c>
      <c r="B237" s="19" t="s">
        <v>261</v>
      </c>
      <c r="C237" s="20" t="s">
        <v>11</v>
      </c>
      <c r="D237" s="17">
        <v>1</v>
      </c>
      <c r="E237" s="100">
        <v>903937</v>
      </c>
      <c r="F237" s="18"/>
      <c r="G237" s="18">
        <v>2198000</v>
      </c>
      <c r="H237" s="22">
        <v>831806.72268907563</v>
      </c>
      <c r="I237" s="22">
        <v>9360</v>
      </c>
      <c r="J237" s="77"/>
      <c r="K237" s="77">
        <v>223865.5462184874</v>
      </c>
      <c r="M237" s="81">
        <f t="shared" si="41"/>
        <v>-20667.81534130848</v>
      </c>
      <c r="N237" s="81">
        <f t="shared" si="42"/>
        <v>1687455.5229043337</v>
      </c>
      <c r="O237" s="81">
        <f t="shared" ref="O237:U273" si="52">IF(AND(E237&gt;$M237,E237&lt;$N237),E237,"")</f>
        <v>903937</v>
      </c>
      <c r="P237" s="81">
        <f t="shared" si="52"/>
        <v>0</v>
      </c>
      <c r="Q237" s="81" t="str">
        <f t="shared" si="52"/>
        <v/>
      </c>
      <c r="R237" s="81">
        <f t="shared" si="52"/>
        <v>831806.72268907563</v>
      </c>
      <c r="S237" s="81">
        <f t="shared" si="52"/>
        <v>9360</v>
      </c>
      <c r="T237" s="81">
        <f t="shared" si="52"/>
        <v>0</v>
      </c>
      <c r="U237" s="81">
        <f t="shared" si="52"/>
        <v>223865.5462184874</v>
      </c>
      <c r="V237" s="98">
        <f t="shared" si="43"/>
        <v>328161.54481792718</v>
      </c>
      <c r="W237" s="81">
        <f t="shared" si="44"/>
        <v>833393.85378151259</v>
      </c>
      <c r="X237" s="81">
        <f t="shared" si="45"/>
        <v>9360</v>
      </c>
      <c r="Y237" s="81">
        <f t="shared" si="46"/>
        <v>322025.5102591553</v>
      </c>
      <c r="Z237" s="81">
        <f t="shared" si="47"/>
        <v>854061.66912282107</v>
      </c>
      <c r="AA237" s="114">
        <f t="shared" si="48"/>
        <v>1.0247995773517269</v>
      </c>
      <c r="AC237" s="82">
        <f t="shared" si="49"/>
        <v>328162</v>
      </c>
      <c r="AD237" s="128">
        <f t="shared" si="50"/>
        <v>62351</v>
      </c>
      <c r="AE237" s="129">
        <f t="shared" si="51"/>
        <v>390513</v>
      </c>
    </row>
    <row r="238" spans="1:31" ht="50.1" customHeight="1" x14ac:dyDescent="0.25">
      <c r="A238" s="113">
        <v>226</v>
      </c>
      <c r="B238" s="19" t="s">
        <v>262</v>
      </c>
      <c r="C238" s="20" t="s">
        <v>11</v>
      </c>
      <c r="D238" s="17">
        <v>1</v>
      </c>
      <c r="E238" s="100">
        <v>21312</v>
      </c>
      <c r="F238" s="18"/>
      <c r="G238" s="18">
        <v>10124</v>
      </c>
      <c r="H238" s="22">
        <v>4836.6013071895422</v>
      </c>
      <c r="I238" s="22">
        <v>7706</v>
      </c>
      <c r="J238" s="77"/>
      <c r="K238" s="77">
        <v>184537.81512605044</v>
      </c>
      <c r="M238" s="81">
        <f t="shared" si="41"/>
        <v>-32158.335248743169</v>
      </c>
      <c r="N238" s="81">
        <f t="shared" si="42"/>
        <v>123564.90182203917</v>
      </c>
      <c r="O238" s="81">
        <f t="shared" si="52"/>
        <v>21312</v>
      </c>
      <c r="P238" s="81">
        <f t="shared" si="52"/>
        <v>0</v>
      </c>
      <c r="Q238" s="81">
        <f t="shared" si="52"/>
        <v>10124</v>
      </c>
      <c r="R238" s="81">
        <f t="shared" si="52"/>
        <v>4836.6013071895422</v>
      </c>
      <c r="S238" s="81">
        <f t="shared" si="52"/>
        <v>7706</v>
      </c>
      <c r="T238" s="81">
        <f t="shared" si="52"/>
        <v>0</v>
      </c>
      <c r="U238" s="81" t="str">
        <f t="shared" si="52"/>
        <v/>
      </c>
      <c r="V238" s="98">
        <f t="shared" si="43"/>
        <v>7329.7668845315902</v>
      </c>
      <c r="W238" s="81">
        <f t="shared" si="44"/>
        <v>45703.283286648002</v>
      </c>
      <c r="X238" s="81">
        <f t="shared" si="45"/>
        <v>4836.6013071895422</v>
      </c>
      <c r="Y238" s="81">
        <f t="shared" si="46"/>
        <v>17150.871868145761</v>
      </c>
      <c r="Z238" s="81">
        <f t="shared" si="47"/>
        <v>77861.618535391171</v>
      </c>
      <c r="AA238" s="114">
        <f t="shared" si="48"/>
        <v>1.7036329326067932</v>
      </c>
      <c r="AC238" s="82">
        <f t="shared" si="49"/>
        <v>7330</v>
      </c>
      <c r="AD238" s="128">
        <f t="shared" si="50"/>
        <v>1393</v>
      </c>
      <c r="AE238" s="129">
        <f t="shared" si="51"/>
        <v>8723</v>
      </c>
    </row>
    <row r="239" spans="1:31" ht="50.1" customHeight="1" x14ac:dyDescent="0.25">
      <c r="A239" s="113">
        <v>227</v>
      </c>
      <c r="B239" s="19" t="s">
        <v>263</v>
      </c>
      <c r="C239" s="20" t="s">
        <v>11</v>
      </c>
      <c r="D239" s="17">
        <v>1</v>
      </c>
      <c r="E239" s="100">
        <v>12484</v>
      </c>
      <c r="F239" s="18"/>
      <c r="G239" s="18">
        <v>6462</v>
      </c>
      <c r="H239" s="22">
        <v>4836.6013071895422</v>
      </c>
      <c r="I239" s="22">
        <v>19866</v>
      </c>
      <c r="J239" s="77"/>
      <c r="K239" s="77">
        <v>190588.23529411765</v>
      </c>
      <c r="M239" s="81">
        <f t="shared" si="41"/>
        <v>-33722.718127957429</v>
      </c>
      <c r="N239" s="81">
        <f t="shared" si="42"/>
        <v>127417.45276848032</v>
      </c>
      <c r="O239" s="81">
        <f t="shared" si="52"/>
        <v>12484</v>
      </c>
      <c r="P239" s="81">
        <f t="shared" si="52"/>
        <v>0</v>
      </c>
      <c r="Q239" s="81">
        <f t="shared" si="52"/>
        <v>6462</v>
      </c>
      <c r="R239" s="81">
        <f t="shared" si="52"/>
        <v>4836.6013071895422</v>
      </c>
      <c r="S239" s="81">
        <f t="shared" si="52"/>
        <v>19866</v>
      </c>
      <c r="T239" s="81">
        <f t="shared" si="52"/>
        <v>0</v>
      </c>
      <c r="U239" s="81" t="str">
        <f t="shared" si="52"/>
        <v/>
      </c>
      <c r="V239" s="98">
        <f t="shared" si="43"/>
        <v>7274.7668845315902</v>
      </c>
      <c r="W239" s="81">
        <f t="shared" si="44"/>
        <v>46847.367320261445</v>
      </c>
      <c r="X239" s="81">
        <f t="shared" si="45"/>
        <v>4836.6013071895422</v>
      </c>
      <c r="Y239" s="81">
        <f t="shared" si="46"/>
        <v>17135.37071119183</v>
      </c>
      <c r="Z239" s="81">
        <f t="shared" si="47"/>
        <v>80570.085448218873</v>
      </c>
      <c r="AA239" s="114">
        <f t="shared" si="48"/>
        <v>1.7198423317455533</v>
      </c>
      <c r="AC239" s="82">
        <f t="shared" si="49"/>
        <v>7275</v>
      </c>
      <c r="AD239" s="128">
        <f t="shared" si="50"/>
        <v>1382</v>
      </c>
      <c r="AE239" s="129">
        <f t="shared" si="51"/>
        <v>8657</v>
      </c>
    </row>
    <row r="240" spans="1:31" ht="50.1" customHeight="1" x14ac:dyDescent="0.25">
      <c r="A240" s="113">
        <v>228</v>
      </c>
      <c r="B240" s="19" t="s">
        <v>264</v>
      </c>
      <c r="C240" s="20" t="s">
        <v>11</v>
      </c>
      <c r="D240" s="17">
        <v>1</v>
      </c>
      <c r="E240" s="100">
        <v>40919</v>
      </c>
      <c r="F240" s="18"/>
      <c r="G240" s="18">
        <v>33445</v>
      </c>
      <c r="H240" s="22">
        <v>14537.81512605042</v>
      </c>
      <c r="I240" s="22"/>
      <c r="J240" s="77"/>
      <c r="K240" s="77">
        <v>205714.28571428571</v>
      </c>
      <c r="M240" s="81">
        <f t="shared" si="41"/>
        <v>-15083.389452479474</v>
      </c>
      <c r="N240" s="81">
        <f t="shared" si="42"/>
        <v>162391.43987264752</v>
      </c>
      <c r="O240" s="81">
        <f t="shared" si="52"/>
        <v>40919</v>
      </c>
      <c r="P240" s="81">
        <f t="shared" si="52"/>
        <v>0</v>
      </c>
      <c r="Q240" s="81">
        <f t="shared" si="52"/>
        <v>33445</v>
      </c>
      <c r="R240" s="81">
        <f t="shared" si="52"/>
        <v>14537.81512605042</v>
      </c>
      <c r="S240" s="81">
        <f t="shared" si="52"/>
        <v>0</v>
      </c>
      <c r="T240" s="81">
        <f t="shared" si="52"/>
        <v>0</v>
      </c>
      <c r="U240" s="81" t="str">
        <f t="shared" si="52"/>
        <v/>
      </c>
      <c r="V240" s="98">
        <f t="shared" si="43"/>
        <v>14816.969187675071</v>
      </c>
      <c r="W240" s="81">
        <f t="shared" si="44"/>
        <v>73654.02521008403</v>
      </c>
      <c r="X240" s="81">
        <f t="shared" si="45"/>
        <v>14537.81512605042</v>
      </c>
      <c r="Y240" s="81">
        <f t="shared" si="46"/>
        <v>44978.49829127876</v>
      </c>
      <c r="Z240" s="81">
        <f t="shared" si="47"/>
        <v>88737.414662563504</v>
      </c>
      <c r="AA240" s="114">
        <f t="shared" si="48"/>
        <v>1.2047870351885994</v>
      </c>
      <c r="AC240" s="82">
        <f t="shared" si="49"/>
        <v>14817</v>
      </c>
      <c r="AD240" s="128">
        <f t="shared" si="50"/>
        <v>2815</v>
      </c>
      <c r="AE240" s="129">
        <f t="shared" si="51"/>
        <v>17632</v>
      </c>
    </row>
    <row r="241" spans="1:31" ht="50.1" customHeight="1" x14ac:dyDescent="0.25">
      <c r="A241" s="113">
        <v>229</v>
      </c>
      <c r="B241" s="19" t="s">
        <v>265</v>
      </c>
      <c r="C241" s="20" t="s">
        <v>11</v>
      </c>
      <c r="D241" s="17">
        <v>1</v>
      </c>
      <c r="E241" s="100">
        <v>18018</v>
      </c>
      <c r="F241" s="18"/>
      <c r="G241" s="18">
        <v>41800</v>
      </c>
      <c r="H241" s="22">
        <v>18534.080298786179</v>
      </c>
      <c r="I241" s="22">
        <v>5994</v>
      </c>
      <c r="J241" s="77"/>
      <c r="K241" s="77">
        <v>204201.68067226891</v>
      </c>
      <c r="M241" s="81">
        <f t="shared" si="41"/>
        <v>-25202.58927134773</v>
      </c>
      <c r="N241" s="81">
        <f t="shared" si="42"/>
        <v>140621.69365976975</v>
      </c>
      <c r="O241" s="81">
        <f t="shared" si="52"/>
        <v>18018</v>
      </c>
      <c r="P241" s="81">
        <f t="shared" si="52"/>
        <v>0</v>
      </c>
      <c r="Q241" s="81">
        <f t="shared" si="52"/>
        <v>41800</v>
      </c>
      <c r="R241" s="81">
        <f t="shared" si="52"/>
        <v>18534.080298786179</v>
      </c>
      <c r="S241" s="81">
        <f t="shared" si="52"/>
        <v>5994</v>
      </c>
      <c r="T241" s="81">
        <f t="shared" si="52"/>
        <v>0</v>
      </c>
      <c r="U241" s="81" t="str">
        <f t="shared" si="52"/>
        <v/>
      </c>
      <c r="V241" s="98">
        <f t="shared" si="43"/>
        <v>14057.680049797696</v>
      </c>
      <c r="W241" s="81">
        <f t="shared" si="44"/>
        <v>57709.552194211014</v>
      </c>
      <c r="X241" s="81">
        <f t="shared" si="45"/>
        <v>5994</v>
      </c>
      <c r="Y241" s="81">
        <f t="shared" si="46"/>
        <v>27959.280496186137</v>
      </c>
      <c r="Z241" s="81">
        <f t="shared" si="47"/>
        <v>82912.141465558743</v>
      </c>
      <c r="AA241" s="114">
        <f t="shared" si="48"/>
        <v>1.4367143447333119</v>
      </c>
      <c r="AC241" s="82">
        <f t="shared" si="49"/>
        <v>14058</v>
      </c>
      <c r="AD241" s="128">
        <f t="shared" si="50"/>
        <v>2671</v>
      </c>
      <c r="AE241" s="129">
        <f t="shared" si="51"/>
        <v>16729</v>
      </c>
    </row>
    <row r="242" spans="1:31" ht="50.1" customHeight="1" x14ac:dyDescent="0.25">
      <c r="A242" s="113">
        <v>230</v>
      </c>
      <c r="B242" s="19" t="s">
        <v>266</v>
      </c>
      <c r="C242" s="20" t="s">
        <v>11</v>
      </c>
      <c r="D242" s="17">
        <v>1</v>
      </c>
      <c r="E242" s="100">
        <v>11934</v>
      </c>
      <c r="F242" s="18"/>
      <c r="G242" s="18">
        <v>6030</v>
      </c>
      <c r="H242" s="22">
        <v>7731.09243697479</v>
      </c>
      <c r="I242" s="22">
        <v>11169405</v>
      </c>
      <c r="J242" s="77"/>
      <c r="K242" s="77">
        <v>186050.42016806724</v>
      </c>
      <c r="M242" s="81">
        <f t="shared" si="41"/>
        <v>-2695800.2665988845</v>
      </c>
      <c r="N242" s="81">
        <f t="shared" si="42"/>
        <v>7248260.4716409016</v>
      </c>
      <c r="O242" s="81">
        <f t="shared" si="52"/>
        <v>11934</v>
      </c>
      <c r="P242" s="81">
        <f t="shared" si="52"/>
        <v>0</v>
      </c>
      <c r="Q242" s="81">
        <f t="shared" si="52"/>
        <v>6030</v>
      </c>
      <c r="R242" s="81">
        <f t="shared" si="52"/>
        <v>7731.09243697479</v>
      </c>
      <c r="S242" s="81" t="str">
        <f t="shared" si="52"/>
        <v/>
      </c>
      <c r="T242" s="81">
        <f t="shared" si="52"/>
        <v>0</v>
      </c>
      <c r="U242" s="81">
        <f t="shared" si="52"/>
        <v>186050.42016806724</v>
      </c>
      <c r="V242" s="98">
        <f t="shared" si="43"/>
        <v>35290.918767507006</v>
      </c>
      <c r="W242" s="81">
        <f t="shared" si="44"/>
        <v>2276230.1025210083</v>
      </c>
      <c r="X242" s="81">
        <f t="shared" si="45"/>
        <v>6030</v>
      </c>
      <c r="Y242" s="81">
        <f t="shared" si="46"/>
        <v>64953.264174170734</v>
      </c>
      <c r="Z242" s="81">
        <f t="shared" si="47"/>
        <v>4972030.3691198928</v>
      </c>
      <c r="AA242" s="114">
        <f t="shared" si="48"/>
        <v>2.1843267794469403</v>
      </c>
      <c r="AC242" s="82">
        <f t="shared" si="49"/>
        <v>35291</v>
      </c>
      <c r="AD242" s="128">
        <f t="shared" si="50"/>
        <v>6705</v>
      </c>
      <c r="AE242" s="129">
        <f t="shared" si="51"/>
        <v>41996</v>
      </c>
    </row>
    <row r="243" spans="1:31" ht="50.1" customHeight="1" x14ac:dyDescent="0.25">
      <c r="A243" s="113">
        <v>231</v>
      </c>
      <c r="B243" s="19" t="s">
        <v>267</v>
      </c>
      <c r="C243" s="20" t="s">
        <v>11</v>
      </c>
      <c r="D243" s="17">
        <v>1</v>
      </c>
      <c r="E243" s="100">
        <v>3264</v>
      </c>
      <c r="F243" s="18"/>
      <c r="G243" s="18">
        <v>3529</v>
      </c>
      <c r="H243" s="22">
        <v>3576.0971055088703</v>
      </c>
      <c r="I243" s="22">
        <v>11169405</v>
      </c>
      <c r="J243" s="77"/>
      <c r="K243" s="77">
        <v>199663.8655462185</v>
      </c>
      <c r="M243" s="81">
        <f t="shared" si="41"/>
        <v>-2696465.6717719184</v>
      </c>
      <c r="N243" s="81">
        <f t="shared" si="42"/>
        <v>7248240.8568326095</v>
      </c>
      <c r="O243" s="81">
        <f t="shared" si="52"/>
        <v>3264</v>
      </c>
      <c r="P243" s="81">
        <f t="shared" si="52"/>
        <v>0</v>
      </c>
      <c r="Q243" s="81">
        <f t="shared" si="52"/>
        <v>3529</v>
      </c>
      <c r="R243" s="81">
        <f t="shared" si="52"/>
        <v>3576.0971055088703</v>
      </c>
      <c r="S243" s="81" t="str">
        <f t="shared" si="52"/>
        <v/>
      </c>
      <c r="T243" s="81">
        <f t="shared" si="52"/>
        <v>0</v>
      </c>
      <c r="U243" s="81">
        <f t="shared" si="52"/>
        <v>199663.8655462185</v>
      </c>
      <c r="V243" s="98">
        <f t="shared" si="43"/>
        <v>35005.493775287898</v>
      </c>
      <c r="W243" s="81">
        <f t="shared" si="44"/>
        <v>2275887.5925303455</v>
      </c>
      <c r="X243" s="81">
        <f t="shared" si="45"/>
        <v>3264</v>
      </c>
      <c r="Y243" s="81">
        <f t="shared" si="46"/>
        <v>39140.658238653283</v>
      </c>
      <c r="Z243" s="81">
        <f t="shared" si="47"/>
        <v>4972353.264302264</v>
      </c>
      <c r="AA243" s="114">
        <f t="shared" si="48"/>
        <v>2.1847973865765362</v>
      </c>
      <c r="AC243" s="82">
        <f t="shared" si="49"/>
        <v>35005</v>
      </c>
      <c r="AD243" s="128">
        <f t="shared" si="50"/>
        <v>6651</v>
      </c>
      <c r="AE243" s="129">
        <f t="shared" si="51"/>
        <v>41656</v>
      </c>
    </row>
    <row r="244" spans="1:31" ht="50.1" customHeight="1" x14ac:dyDescent="0.25">
      <c r="A244" s="113">
        <v>232</v>
      </c>
      <c r="B244" s="19" t="s">
        <v>268</v>
      </c>
      <c r="C244" s="20" t="s">
        <v>11</v>
      </c>
      <c r="D244" s="17">
        <v>1</v>
      </c>
      <c r="E244" s="100">
        <v>3218</v>
      </c>
      <c r="F244" s="18"/>
      <c r="G244" s="18">
        <v>2521</v>
      </c>
      <c r="H244" s="22">
        <v>3249.2997198879552</v>
      </c>
      <c r="I244" s="22">
        <v>70132</v>
      </c>
      <c r="J244" s="77"/>
      <c r="K244" s="77">
        <v>192100.84033613445</v>
      </c>
      <c r="M244" s="81">
        <f t="shared" si="41"/>
        <v>-28121.295469286088</v>
      </c>
      <c r="N244" s="81">
        <f t="shared" si="42"/>
        <v>136609.75149169506</v>
      </c>
      <c r="O244" s="81">
        <f t="shared" si="52"/>
        <v>3218</v>
      </c>
      <c r="P244" s="81">
        <f t="shared" si="52"/>
        <v>0</v>
      </c>
      <c r="Q244" s="81">
        <f t="shared" si="52"/>
        <v>2521</v>
      </c>
      <c r="R244" s="81">
        <f t="shared" si="52"/>
        <v>3249.2997198879552</v>
      </c>
      <c r="S244" s="81">
        <f t="shared" si="52"/>
        <v>70132</v>
      </c>
      <c r="T244" s="81">
        <f t="shared" si="52"/>
        <v>0</v>
      </c>
      <c r="U244" s="81" t="str">
        <f t="shared" si="52"/>
        <v/>
      </c>
      <c r="V244" s="98">
        <f t="shared" si="43"/>
        <v>13186.716619981327</v>
      </c>
      <c r="W244" s="81">
        <f t="shared" si="44"/>
        <v>54244.22801120449</v>
      </c>
      <c r="X244" s="81">
        <f t="shared" si="45"/>
        <v>2521</v>
      </c>
      <c r="Y244" s="81">
        <f t="shared" si="46"/>
        <v>12884.834051082662</v>
      </c>
      <c r="Z244" s="81">
        <f t="shared" si="47"/>
        <v>82365.523480490578</v>
      </c>
      <c r="AA244" s="114">
        <f t="shared" si="48"/>
        <v>1.5184200513182242</v>
      </c>
      <c r="AC244" s="82">
        <f t="shared" si="49"/>
        <v>13187</v>
      </c>
      <c r="AD244" s="128">
        <f t="shared" si="50"/>
        <v>2506</v>
      </c>
      <c r="AE244" s="129">
        <f t="shared" si="51"/>
        <v>15693</v>
      </c>
    </row>
    <row r="245" spans="1:31" ht="50.1" customHeight="1" x14ac:dyDescent="0.25">
      <c r="A245" s="113">
        <v>233</v>
      </c>
      <c r="B245" s="19" t="s">
        <v>269</v>
      </c>
      <c r="C245" s="20" t="s">
        <v>11</v>
      </c>
      <c r="D245" s="17">
        <v>1</v>
      </c>
      <c r="E245" s="100">
        <v>120678</v>
      </c>
      <c r="F245" s="18"/>
      <c r="G245" s="18">
        <v>139328</v>
      </c>
      <c r="H245" s="22">
        <v>70871.848739495792</v>
      </c>
      <c r="I245" s="22">
        <v>1183200</v>
      </c>
      <c r="J245" s="77"/>
      <c r="K245" s="77">
        <v>213277.31092436975</v>
      </c>
      <c r="M245" s="81">
        <f t="shared" si="41"/>
        <v>-125617.22201849252</v>
      </c>
      <c r="N245" s="81">
        <f t="shared" si="42"/>
        <v>816559.28588403878</v>
      </c>
      <c r="O245" s="81">
        <f t="shared" si="52"/>
        <v>120678</v>
      </c>
      <c r="P245" s="81">
        <f t="shared" si="52"/>
        <v>0</v>
      </c>
      <c r="Q245" s="81">
        <f t="shared" si="52"/>
        <v>139328</v>
      </c>
      <c r="R245" s="81">
        <f t="shared" si="52"/>
        <v>70871.848739495792</v>
      </c>
      <c r="S245" s="81" t="str">
        <f t="shared" si="52"/>
        <v/>
      </c>
      <c r="T245" s="81">
        <f t="shared" si="52"/>
        <v>0</v>
      </c>
      <c r="U245" s="81">
        <f t="shared" si="52"/>
        <v>213277.31092436975</v>
      </c>
      <c r="V245" s="98">
        <f t="shared" si="43"/>
        <v>90692.526610644258</v>
      </c>
      <c r="W245" s="81">
        <f t="shared" si="44"/>
        <v>345471.03193277313</v>
      </c>
      <c r="X245" s="81">
        <f t="shared" si="45"/>
        <v>70871.848739495792</v>
      </c>
      <c r="Y245" s="81">
        <f t="shared" si="46"/>
        <v>197527.97760716049</v>
      </c>
      <c r="Z245" s="81">
        <f t="shared" si="47"/>
        <v>471088.25395126565</v>
      </c>
      <c r="AA245" s="114">
        <f t="shared" si="48"/>
        <v>1.363611447581333</v>
      </c>
      <c r="AC245" s="82">
        <f t="shared" si="49"/>
        <v>90693</v>
      </c>
      <c r="AD245" s="128">
        <f t="shared" si="50"/>
        <v>17232</v>
      </c>
      <c r="AE245" s="129">
        <f t="shared" si="51"/>
        <v>107925</v>
      </c>
    </row>
    <row r="246" spans="1:31" ht="50.1" customHeight="1" x14ac:dyDescent="0.25">
      <c r="A246" s="113">
        <v>234</v>
      </c>
      <c r="B246" s="19" t="s">
        <v>270</v>
      </c>
      <c r="C246" s="20" t="s">
        <v>11</v>
      </c>
      <c r="D246" s="17">
        <v>1</v>
      </c>
      <c r="E246" s="100">
        <v>14507</v>
      </c>
      <c r="F246" s="18"/>
      <c r="G246" s="18">
        <v>11597</v>
      </c>
      <c r="H246" s="22">
        <v>17245.564892623715</v>
      </c>
      <c r="I246" s="22">
        <v>2491637</v>
      </c>
      <c r="J246" s="77"/>
      <c r="K246" s="77">
        <v>193613.44537815126</v>
      </c>
      <c r="M246" s="81">
        <f t="shared" si="41"/>
        <v>-544845.43107637588</v>
      </c>
      <c r="N246" s="81">
        <f t="shared" si="42"/>
        <v>1636285.435184686</v>
      </c>
      <c r="O246" s="81">
        <f t="shared" si="52"/>
        <v>14507</v>
      </c>
      <c r="P246" s="81">
        <f t="shared" si="52"/>
        <v>0</v>
      </c>
      <c r="Q246" s="81">
        <f t="shared" si="52"/>
        <v>11597</v>
      </c>
      <c r="R246" s="81">
        <f t="shared" si="52"/>
        <v>17245.564892623715</v>
      </c>
      <c r="S246" s="81" t="str">
        <f t="shared" si="52"/>
        <v/>
      </c>
      <c r="T246" s="81">
        <f t="shared" si="52"/>
        <v>0</v>
      </c>
      <c r="U246" s="81">
        <f t="shared" si="52"/>
        <v>193613.44537815126</v>
      </c>
      <c r="V246" s="98">
        <f t="shared" si="43"/>
        <v>39493.835045129163</v>
      </c>
      <c r="W246" s="81">
        <f t="shared" si="44"/>
        <v>545720.00205415499</v>
      </c>
      <c r="X246" s="81">
        <f t="shared" si="45"/>
        <v>11597</v>
      </c>
      <c r="Y246" s="81">
        <f t="shared" si="46"/>
        <v>67484.525019759865</v>
      </c>
      <c r="Z246" s="81">
        <f t="shared" si="47"/>
        <v>1090565.4331305309</v>
      </c>
      <c r="AA246" s="114">
        <f t="shared" si="48"/>
        <v>1.9983973998121984</v>
      </c>
      <c r="AC246" s="82">
        <f t="shared" si="49"/>
        <v>39494</v>
      </c>
      <c r="AD246" s="128">
        <f t="shared" si="50"/>
        <v>7504</v>
      </c>
      <c r="AE246" s="129">
        <f t="shared" si="51"/>
        <v>46998</v>
      </c>
    </row>
    <row r="247" spans="1:31" ht="50.1" customHeight="1" x14ac:dyDescent="0.25">
      <c r="A247" s="113">
        <v>235</v>
      </c>
      <c r="B247" s="19" t="s">
        <v>271</v>
      </c>
      <c r="C247" s="20" t="s">
        <v>34</v>
      </c>
      <c r="D247" s="17">
        <v>1</v>
      </c>
      <c r="E247" s="100">
        <v>8092</v>
      </c>
      <c r="F247" s="18"/>
      <c r="G247" s="18">
        <v>16639</v>
      </c>
      <c r="H247" s="22">
        <v>35777.310924369747</v>
      </c>
      <c r="I247" s="22">
        <v>179470</v>
      </c>
      <c r="J247" s="77"/>
      <c r="K247" s="77">
        <v>204201.68067226891</v>
      </c>
      <c r="M247" s="81">
        <f t="shared" si="41"/>
        <v>-6125.8190921986534</v>
      </c>
      <c r="N247" s="81">
        <f t="shared" si="42"/>
        <v>183797.81573085414</v>
      </c>
      <c r="O247" s="81">
        <f t="shared" si="52"/>
        <v>8092</v>
      </c>
      <c r="P247" s="81">
        <f t="shared" si="52"/>
        <v>0</v>
      </c>
      <c r="Q247" s="81">
        <f t="shared" si="52"/>
        <v>16639</v>
      </c>
      <c r="R247" s="81">
        <f t="shared" si="52"/>
        <v>35777.310924369747</v>
      </c>
      <c r="S247" s="81">
        <f t="shared" si="52"/>
        <v>179470</v>
      </c>
      <c r="T247" s="81">
        <f t="shared" si="52"/>
        <v>0</v>
      </c>
      <c r="U247" s="81" t="str">
        <f t="shared" si="52"/>
        <v/>
      </c>
      <c r="V247" s="98">
        <f t="shared" si="43"/>
        <v>39996.385154061623</v>
      </c>
      <c r="W247" s="81">
        <f t="shared" si="44"/>
        <v>88835.998319327744</v>
      </c>
      <c r="X247" s="81">
        <f t="shared" si="45"/>
        <v>8092</v>
      </c>
      <c r="Y247" s="81">
        <f t="shared" si="46"/>
        <v>44603.44396917124</v>
      </c>
      <c r="Z247" s="81">
        <f t="shared" si="47"/>
        <v>94961.817411526397</v>
      </c>
      <c r="AA247" s="114">
        <f t="shared" si="48"/>
        <v>1.0689564952056816</v>
      </c>
      <c r="AC247" s="82">
        <f t="shared" si="49"/>
        <v>39996</v>
      </c>
      <c r="AD247" s="128">
        <f t="shared" si="50"/>
        <v>7599</v>
      </c>
      <c r="AE247" s="129">
        <f t="shared" si="51"/>
        <v>47595</v>
      </c>
    </row>
    <row r="248" spans="1:31" ht="50.1" customHeight="1" x14ac:dyDescent="0.25">
      <c r="A248" s="113">
        <v>236</v>
      </c>
      <c r="B248" s="19" t="s">
        <v>272</v>
      </c>
      <c r="C248" s="20" t="s">
        <v>11</v>
      </c>
      <c r="D248" s="17">
        <v>1</v>
      </c>
      <c r="E248" s="100">
        <v>1962</v>
      </c>
      <c r="F248" s="18"/>
      <c r="G248" s="18">
        <v>2689</v>
      </c>
      <c r="H248" s="22">
        <v>3481.7927170868347</v>
      </c>
      <c r="I248" s="22">
        <v>954</v>
      </c>
      <c r="J248" s="77"/>
      <c r="K248" s="77">
        <v>201176.4705882353</v>
      </c>
      <c r="M248" s="81">
        <f t="shared" si="41"/>
        <v>-46905.142810584955</v>
      </c>
      <c r="N248" s="81">
        <f t="shared" si="42"/>
        <v>131010.44813271382</v>
      </c>
      <c r="O248" s="81">
        <f t="shared" si="52"/>
        <v>1962</v>
      </c>
      <c r="P248" s="81">
        <f t="shared" si="52"/>
        <v>0</v>
      </c>
      <c r="Q248" s="81">
        <f t="shared" si="52"/>
        <v>2689</v>
      </c>
      <c r="R248" s="81">
        <f t="shared" si="52"/>
        <v>3481.7927170868347</v>
      </c>
      <c r="S248" s="81">
        <f t="shared" si="52"/>
        <v>954</v>
      </c>
      <c r="T248" s="81">
        <f t="shared" si="52"/>
        <v>0</v>
      </c>
      <c r="U248" s="81" t="str">
        <f t="shared" si="52"/>
        <v/>
      </c>
      <c r="V248" s="98">
        <f t="shared" si="43"/>
        <v>1514.4654528478059</v>
      </c>
      <c r="W248" s="81">
        <f t="shared" si="44"/>
        <v>42052.652661064429</v>
      </c>
      <c r="X248" s="81">
        <f t="shared" si="45"/>
        <v>954</v>
      </c>
      <c r="Y248" s="81">
        <f t="shared" si="46"/>
        <v>5122.0481344679383</v>
      </c>
      <c r="Z248" s="81">
        <f t="shared" si="47"/>
        <v>88957.795471649384</v>
      </c>
      <c r="AA248" s="114">
        <f t="shared" si="48"/>
        <v>2.1153908218021482</v>
      </c>
      <c r="AC248" s="82">
        <f t="shared" si="49"/>
        <v>1514</v>
      </c>
      <c r="AD248" s="128">
        <f t="shared" si="50"/>
        <v>288</v>
      </c>
      <c r="AE248" s="129">
        <f t="shared" si="51"/>
        <v>1802</v>
      </c>
    </row>
    <row r="249" spans="1:31" ht="50.1" customHeight="1" x14ac:dyDescent="0.25">
      <c r="A249" s="113">
        <v>237</v>
      </c>
      <c r="B249" s="19" t="s">
        <v>273</v>
      </c>
      <c r="C249" s="20" t="s">
        <v>11</v>
      </c>
      <c r="D249" s="17">
        <v>1</v>
      </c>
      <c r="E249" s="100">
        <v>1216</v>
      </c>
      <c r="F249" s="18"/>
      <c r="G249" s="18">
        <v>637</v>
      </c>
      <c r="H249" s="22">
        <v>12009.470454848604</v>
      </c>
      <c r="I249" s="22">
        <v>10925</v>
      </c>
      <c r="J249" s="77"/>
      <c r="K249" s="77">
        <v>187563.02521008404</v>
      </c>
      <c r="M249" s="81">
        <f t="shared" si="41"/>
        <v>-38811.524335568763</v>
      </c>
      <c r="N249" s="81">
        <f t="shared" si="42"/>
        <v>123751.72260154181</v>
      </c>
      <c r="O249" s="81">
        <f t="shared" si="52"/>
        <v>1216</v>
      </c>
      <c r="P249" s="81">
        <f t="shared" si="52"/>
        <v>0</v>
      </c>
      <c r="Q249" s="81">
        <f t="shared" si="52"/>
        <v>637</v>
      </c>
      <c r="R249" s="81">
        <f t="shared" si="52"/>
        <v>12009.470454848604</v>
      </c>
      <c r="S249" s="81">
        <f t="shared" si="52"/>
        <v>10925</v>
      </c>
      <c r="T249" s="81">
        <f t="shared" si="52"/>
        <v>0</v>
      </c>
      <c r="U249" s="81" t="str">
        <f t="shared" si="52"/>
        <v/>
      </c>
      <c r="V249" s="98">
        <f t="shared" si="43"/>
        <v>4131.2450758081004</v>
      </c>
      <c r="W249" s="81">
        <f t="shared" si="44"/>
        <v>42470.099132986528</v>
      </c>
      <c r="X249" s="81">
        <f t="shared" si="45"/>
        <v>637</v>
      </c>
      <c r="Y249" s="81">
        <f t="shared" si="46"/>
        <v>7178.490136276665</v>
      </c>
      <c r="Z249" s="81">
        <f t="shared" si="47"/>
        <v>81281.623468555292</v>
      </c>
      <c r="AA249" s="114">
        <f t="shared" si="48"/>
        <v>1.9138552800180268</v>
      </c>
      <c r="AC249" s="82">
        <f t="shared" si="49"/>
        <v>4131</v>
      </c>
      <c r="AD249" s="128">
        <f t="shared" si="50"/>
        <v>785</v>
      </c>
      <c r="AE249" s="129">
        <f t="shared" si="51"/>
        <v>4916</v>
      </c>
    </row>
    <row r="250" spans="1:31" ht="50.1" customHeight="1" x14ac:dyDescent="0.25">
      <c r="A250" s="113">
        <v>238</v>
      </c>
      <c r="B250" s="19" t="s">
        <v>274</v>
      </c>
      <c r="C250" s="20" t="s">
        <v>11</v>
      </c>
      <c r="D250" s="17">
        <v>1</v>
      </c>
      <c r="E250" s="100">
        <v>6620</v>
      </c>
      <c r="F250" s="18"/>
      <c r="G250" s="18">
        <v>2745</v>
      </c>
      <c r="H250" s="22">
        <v>2502.3342670401494</v>
      </c>
      <c r="I250" s="22">
        <v>31</v>
      </c>
      <c r="J250" s="77"/>
      <c r="K250" s="77">
        <v>166386.55462184874</v>
      </c>
      <c r="M250" s="81">
        <f t="shared" si="41"/>
        <v>-37461.089928652975</v>
      </c>
      <c r="N250" s="81">
        <f t="shared" si="42"/>
        <v>108775.04548420853</v>
      </c>
      <c r="O250" s="81">
        <f t="shared" si="52"/>
        <v>6620</v>
      </c>
      <c r="P250" s="81">
        <f t="shared" si="52"/>
        <v>0</v>
      </c>
      <c r="Q250" s="81">
        <f t="shared" si="52"/>
        <v>2745</v>
      </c>
      <c r="R250" s="81">
        <f t="shared" si="52"/>
        <v>2502.3342670401494</v>
      </c>
      <c r="S250" s="81">
        <f t="shared" si="52"/>
        <v>31</v>
      </c>
      <c r="T250" s="81">
        <f t="shared" si="52"/>
        <v>0</v>
      </c>
      <c r="U250" s="81" t="str">
        <f t="shared" si="52"/>
        <v/>
      </c>
      <c r="V250" s="98">
        <f t="shared" si="43"/>
        <v>1983.0557111733581</v>
      </c>
      <c r="W250" s="81">
        <f t="shared" si="44"/>
        <v>35656.977777777778</v>
      </c>
      <c r="X250" s="81">
        <f t="shared" si="45"/>
        <v>31</v>
      </c>
      <c r="Y250" s="81">
        <f t="shared" si="46"/>
        <v>2978.8258696617308</v>
      </c>
      <c r="Z250" s="81">
        <f t="shared" si="47"/>
        <v>73118.067706430753</v>
      </c>
      <c r="AA250" s="114">
        <f t="shared" si="48"/>
        <v>2.0505963282171256</v>
      </c>
      <c r="AC250" s="82">
        <f t="shared" si="49"/>
        <v>1983</v>
      </c>
      <c r="AD250" s="128">
        <f t="shared" si="50"/>
        <v>377</v>
      </c>
      <c r="AE250" s="129">
        <f t="shared" si="51"/>
        <v>2360</v>
      </c>
    </row>
    <row r="251" spans="1:31" ht="50.1" customHeight="1" x14ac:dyDescent="0.25">
      <c r="A251" s="113">
        <v>239</v>
      </c>
      <c r="B251" s="19" t="s">
        <v>275</v>
      </c>
      <c r="C251" s="20" t="s">
        <v>11</v>
      </c>
      <c r="D251" s="17">
        <v>1</v>
      </c>
      <c r="E251" s="100">
        <v>115</v>
      </c>
      <c r="F251" s="18"/>
      <c r="G251" s="18">
        <v>86</v>
      </c>
      <c r="H251" s="22">
        <v>6788.0485527544351</v>
      </c>
      <c r="I251" s="22">
        <v>315803</v>
      </c>
      <c r="J251" s="77"/>
      <c r="K251" s="77">
        <v>219327.731092437</v>
      </c>
      <c r="M251" s="81">
        <f t="shared" si="41"/>
        <v>-40827.104002542022</v>
      </c>
      <c r="N251" s="81">
        <f t="shared" si="42"/>
        <v>257675.01586061862</v>
      </c>
      <c r="O251" s="81">
        <f t="shared" si="52"/>
        <v>115</v>
      </c>
      <c r="P251" s="81">
        <f t="shared" si="52"/>
        <v>0</v>
      </c>
      <c r="Q251" s="81">
        <f t="shared" si="52"/>
        <v>86</v>
      </c>
      <c r="R251" s="81">
        <f t="shared" si="52"/>
        <v>6788.0485527544351</v>
      </c>
      <c r="S251" s="81" t="str">
        <f t="shared" si="52"/>
        <v/>
      </c>
      <c r="T251" s="81">
        <f t="shared" si="52"/>
        <v>0</v>
      </c>
      <c r="U251" s="81">
        <f t="shared" si="52"/>
        <v>219327.731092437</v>
      </c>
      <c r="V251" s="98">
        <f t="shared" si="43"/>
        <v>37719.46327419857</v>
      </c>
      <c r="W251" s="81">
        <f t="shared" si="44"/>
        <v>108423.9559290383</v>
      </c>
      <c r="X251" s="81">
        <f t="shared" si="45"/>
        <v>86</v>
      </c>
      <c r="Y251" s="81">
        <f t="shared" si="46"/>
        <v>5413.6503886286782</v>
      </c>
      <c r="Z251" s="81">
        <f t="shared" si="47"/>
        <v>149251.05993158033</v>
      </c>
      <c r="AA251" s="114">
        <f t="shared" si="48"/>
        <v>1.3765505847182211</v>
      </c>
      <c r="AC251" s="82">
        <f t="shared" si="49"/>
        <v>37719</v>
      </c>
      <c r="AD251" s="128">
        <f t="shared" si="50"/>
        <v>7167</v>
      </c>
      <c r="AE251" s="129">
        <f t="shared" si="51"/>
        <v>44886</v>
      </c>
    </row>
    <row r="252" spans="1:31" ht="50.1" customHeight="1" x14ac:dyDescent="0.25">
      <c r="A252" s="113">
        <v>240</v>
      </c>
      <c r="B252" s="19" t="s">
        <v>276</v>
      </c>
      <c r="C252" s="20" t="s">
        <v>11</v>
      </c>
      <c r="D252" s="17">
        <v>1</v>
      </c>
      <c r="E252" s="100">
        <v>83</v>
      </c>
      <c r="F252" s="18"/>
      <c r="G252" s="18">
        <v>304</v>
      </c>
      <c r="H252" s="22">
        <v>10420.16806722689</v>
      </c>
      <c r="I252" s="22">
        <v>137957</v>
      </c>
      <c r="J252" s="77"/>
      <c r="K252" s="77">
        <v>195126.05042016809</v>
      </c>
      <c r="M252" s="81">
        <f t="shared" si="41"/>
        <v>-22822.846220225387</v>
      </c>
      <c r="N252" s="81">
        <f t="shared" si="42"/>
        <v>160378.93361518337</v>
      </c>
      <c r="O252" s="81">
        <f t="shared" si="52"/>
        <v>83</v>
      </c>
      <c r="P252" s="81">
        <f t="shared" si="52"/>
        <v>0</v>
      </c>
      <c r="Q252" s="81">
        <f t="shared" si="52"/>
        <v>304</v>
      </c>
      <c r="R252" s="81">
        <f t="shared" si="52"/>
        <v>10420.16806722689</v>
      </c>
      <c r="S252" s="81">
        <f t="shared" si="52"/>
        <v>137957</v>
      </c>
      <c r="T252" s="81">
        <f t="shared" si="52"/>
        <v>0</v>
      </c>
      <c r="U252" s="81" t="str">
        <f t="shared" si="52"/>
        <v/>
      </c>
      <c r="V252" s="98">
        <f t="shared" si="43"/>
        <v>24794.028011204482</v>
      </c>
      <c r="W252" s="81">
        <f t="shared" si="44"/>
        <v>68778.043697478992</v>
      </c>
      <c r="X252" s="81">
        <f t="shared" si="45"/>
        <v>83</v>
      </c>
      <c r="Y252" s="81">
        <f t="shared" si="46"/>
        <v>5888.1257856657867</v>
      </c>
      <c r="Z252" s="81">
        <f t="shared" si="47"/>
        <v>91600.889917704379</v>
      </c>
      <c r="AA252" s="114">
        <f t="shared" si="48"/>
        <v>1.3318333147219472</v>
      </c>
      <c r="AC252" s="82">
        <f t="shared" si="49"/>
        <v>24794</v>
      </c>
      <c r="AD252" s="128">
        <f t="shared" si="50"/>
        <v>4711</v>
      </c>
      <c r="AE252" s="129">
        <f t="shared" si="51"/>
        <v>29505</v>
      </c>
    </row>
    <row r="253" spans="1:31" ht="50.1" customHeight="1" x14ac:dyDescent="0.25">
      <c r="A253" s="113">
        <v>241</v>
      </c>
      <c r="B253" s="19" t="s">
        <v>277</v>
      </c>
      <c r="C253" s="20" t="s">
        <v>11</v>
      </c>
      <c r="D253" s="17">
        <v>1</v>
      </c>
      <c r="E253" s="100">
        <v>186460</v>
      </c>
      <c r="F253" s="18"/>
      <c r="G253" s="18">
        <v>115693</v>
      </c>
      <c r="H253" s="22">
        <v>108686.97478991596</v>
      </c>
      <c r="I253" s="22">
        <v>15822397</v>
      </c>
      <c r="J253" s="77"/>
      <c r="K253" s="77">
        <v>210252.10084033615</v>
      </c>
      <c r="M253" s="81">
        <f t="shared" si="41"/>
        <v>-3717990.9755185805</v>
      </c>
      <c r="N253" s="81">
        <f t="shared" si="42"/>
        <v>10295386.605770681</v>
      </c>
      <c r="O253" s="81">
        <f t="shared" si="52"/>
        <v>186460</v>
      </c>
      <c r="P253" s="81">
        <f t="shared" si="52"/>
        <v>0</v>
      </c>
      <c r="Q253" s="81">
        <f t="shared" si="52"/>
        <v>115693</v>
      </c>
      <c r="R253" s="81">
        <f t="shared" si="52"/>
        <v>108686.97478991596</v>
      </c>
      <c r="S253" s="81" t="str">
        <f t="shared" si="52"/>
        <v/>
      </c>
      <c r="T253" s="81">
        <f t="shared" si="52"/>
        <v>0</v>
      </c>
      <c r="U253" s="81">
        <f t="shared" si="52"/>
        <v>210252.10084033615</v>
      </c>
      <c r="V253" s="98">
        <f t="shared" si="43"/>
        <v>103515.34593837535</v>
      </c>
      <c r="W253" s="81">
        <f t="shared" si="44"/>
        <v>3288697.8151260503</v>
      </c>
      <c r="X253" s="81">
        <f t="shared" si="45"/>
        <v>108686.97478991596</v>
      </c>
      <c r="Y253" s="81">
        <f t="shared" si="46"/>
        <v>378805.76242594176</v>
      </c>
      <c r="Z253" s="81">
        <f t="shared" si="47"/>
        <v>7006688.7906446308</v>
      </c>
      <c r="AA253" s="114">
        <f t="shared" si="48"/>
        <v>2.1305359095074157</v>
      </c>
      <c r="AC253" s="82">
        <f t="shared" si="49"/>
        <v>103515</v>
      </c>
      <c r="AD253" s="128">
        <f t="shared" si="50"/>
        <v>19668</v>
      </c>
      <c r="AE253" s="129">
        <f t="shared" si="51"/>
        <v>123183</v>
      </c>
    </row>
    <row r="254" spans="1:31" ht="50.1" customHeight="1" x14ac:dyDescent="0.25">
      <c r="A254" s="113">
        <v>242</v>
      </c>
      <c r="B254" s="19" t="s">
        <v>278</v>
      </c>
      <c r="C254" s="20" t="s">
        <v>11</v>
      </c>
      <c r="D254" s="17">
        <v>1</v>
      </c>
      <c r="E254" s="100">
        <v>62603</v>
      </c>
      <c r="F254" s="18"/>
      <c r="G254" s="18">
        <v>78842</v>
      </c>
      <c r="H254" s="22">
        <v>72016.806722689071</v>
      </c>
      <c r="I254" s="22">
        <v>4066</v>
      </c>
      <c r="J254" s="77"/>
      <c r="K254" s="77">
        <v>178487.3949579832</v>
      </c>
      <c r="M254" s="81">
        <f t="shared" si="41"/>
        <v>16293.797084479564</v>
      </c>
      <c r="N254" s="81">
        <f t="shared" si="42"/>
        <v>142112.28358778934</v>
      </c>
      <c r="O254" s="81">
        <f t="shared" si="52"/>
        <v>62603</v>
      </c>
      <c r="P254" s="81" t="str">
        <f t="shared" si="52"/>
        <v/>
      </c>
      <c r="Q254" s="81">
        <f t="shared" si="52"/>
        <v>78842</v>
      </c>
      <c r="R254" s="81">
        <f t="shared" si="52"/>
        <v>72016.806722689071</v>
      </c>
      <c r="S254" s="81" t="str">
        <f t="shared" si="52"/>
        <v/>
      </c>
      <c r="T254" s="81" t="str">
        <f t="shared" si="52"/>
        <v/>
      </c>
      <c r="U254" s="81" t="str">
        <f t="shared" si="52"/>
        <v/>
      </c>
      <c r="V254" s="98">
        <f t="shared" si="43"/>
        <v>71153.93557422969</v>
      </c>
      <c r="W254" s="81">
        <f t="shared" si="44"/>
        <v>79203.040336134451</v>
      </c>
      <c r="X254" s="81">
        <f t="shared" si="45"/>
        <v>4066</v>
      </c>
      <c r="Y254" s="81">
        <f t="shared" si="46"/>
        <v>48118.525726597814</v>
      </c>
      <c r="Z254" s="81">
        <f t="shared" si="47"/>
        <v>62909.243251654887</v>
      </c>
      <c r="AA254" s="114">
        <f t="shared" si="48"/>
        <v>0.79427813610021336</v>
      </c>
      <c r="AC254" s="82">
        <f t="shared" si="49"/>
        <v>71154</v>
      </c>
      <c r="AD254" s="128">
        <f t="shared" si="50"/>
        <v>13519</v>
      </c>
      <c r="AE254" s="129">
        <f t="shared" si="51"/>
        <v>84673</v>
      </c>
    </row>
    <row r="255" spans="1:31" ht="50.1" customHeight="1" x14ac:dyDescent="0.25">
      <c r="A255" s="113">
        <v>243</v>
      </c>
      <c r="B255" s="19" t="s">
        <v>279</v>
      </c>
      <c r="C255" s="20" t="s">
        <v>11</v>
      </c>
      <c r="D255" s="17">
        <v>1</v>
      </c>
      <c r="E255" s="100">
        <v>12586</v>
      </c>
      <c r="F255" s="18"/>
      <c r="G255" s="18">
        <v>11261</v>
      </c>
      <c r="H255" s="22">
        <v>9122.3155929038294</v>
      </c>
      <c r="I255" s="22">
        <v>47125</v>
      </c>
      <c r="J255" s="77"/>
      <c r="K255" s="77">
        <v>225378.15126050421</v>
      </c>
      <c r="M255" s="81">
        <f t="shared" si="41"/>
        <v>-32074.473093852532</v>
      </c>
      <c r="N255" s="81">
        <f t="shared" si="42"/>
        <v>154263.45983521576</v>
      </c>
      <c r="O255" s="81">
        <f t="shared" si="52"/>
        <v>12586</v>
      </c>
      <c r="P255" s="81">
        <f t="shared" si="52"/>
        <v>0</v>
      </c>
      <c r="Q255" s="81">
        <f t="shared" si="52"/>
        <v>11261</v>
      </c>
      <c r="R255" s="81">
        <f t="shared" si="52"/>
        <v>9122.3155929038294</v>
      </c>
      <c r="S255" s="81">
        <f t="shared" si="52"/>
        <v>47125</v>
      </c>
      <c r="T255" s="81">
        <f t="shared" si="52"/>
        <v>0</v>
      </c>
      <c r="U255" s="81" t="str">
        <f t="shared" si="52"/>
        <v/>
      </c>
      <c r="V255" s="98">
        <f t="shared" si="43"/>
        <v>13349.052598817305</v>
      </c>
      <c r="W255" s="81">
        <f t="shared" si="44"/>
        <v>61094.493370681608</v>
      </c>
      <c r="X255" s="81">
        <f t="shared" si="45"/>
        <v>9122.3155929038294</v>
      </c>
      <c r="Y255" s="81">
        <f t="shared" si="46"/>
        <v>26763.726972719083</v>
      </c>
      <c r="Z255" s="81">
        <f t="shared" si="47"/>
        <v>93168.96646453414</v>
      </c>
      <c r="AA255" s="114">
        <f t="shared" si="48"/>
        <v>1.5249977751553729</v>
      </c>
      <c r="AC255" s="82">
        <f t="shared" si="49"/>
        <v>13349</v>
      </c>
      <c r="AD255" s="128">
        <f t="shared" si="50"/>
        <v>2536</v>
      </c>
      <c r="AE255" s="129">
        <f t="shared" si="51"/>
        <v>15885</v>
      </c>
    </row>
    <row r="256" spans="1:31" ht="50.1" customHeight="1" x14ac:dyDescent="0.25">
      <c r="A256" s="113">
        <v>244</v>
      </c>
      <c r="B256" s="19" t="s">
        <v>280</v>
      </c>
      <c r="C256" s="20" t="s">
        <v>11</v>
      </c>
      <c r="D256" s="17">
        <v>1</v>
      </c>
      <c r="E256" s="100">
        <v>32076</v>
      </c>
      <c r="F256" s="18"/>
      <c r="G256" s="18">
        <v>75462</v>
      </c>
      <c r="H256" s="22">
        <v>17329.598506069095</v>
      </c>
      <c r="I256" s="22">
        <v>1915422</v>
      </c>
      <c r="J256" s="77"/>
      <c r="K256" s="77">
        <v>208739.49579831935</v>
      </c>
      <c r="M256" s="81">
        <f t="shared" si="41"/>
        <v>-372965.55582181551</v>
      </c>
      <c r="N256" s="81">
        <f t="shared" si="42"/>
        <v>1272577.1935435708</v>
      </c>
      <c r="O256" s="81">
        <f t="shared" si="52"/>
        <v>32076</v>
      </c>
      <c r="P256" s="81">
        <f t="shared" si="52"/>
        <v>0</v>
      </c>
      <c r="Q256" s="81">
        <f t="shared" si="52"/>
        <v>75462</v>
      </c>
      <c r="R256" s="81">
        <f t="shared" si="52"/>
        <v>17329.598506069095</v>
      </c>
      <c r="S256" s="81" t="str">
        <f t="shared" si="52"/>
        <v/>
      </c>
      <c r="T256" s="81">
        <f t="shared" si="52"/>
        <v>0</v>
      </c>
      <c r="U256" s="81">
        <f t="shared" si="52"/>
        <v>208739.49579831935</v>
      </c>
      <c r="V256" s="98">
        <f t="shared" si="43"/>
        <v>55601.182384064741</v>
      </c>
      <c r="W256" s="81">
        <f t="shared" si="44"/>
        <v>449805.81886087765</v>
      </c>
      <c r="X256" s="81">
        <f t="shared" si="45"/>
        <v>17329.598506069095</v>
      </c>
      <c r="Y256" s="81">
        <f t="shared" si="46"/>
        <v>110895.32134209132</v>
      </c>
      <c r="Z256" s="81">
        <f t="shared" si="47"/>
        <v>822771.37468269316</v>
      </c>
      <c r="AA256" s="114">
        <f t="shared" si="48"/>
        <v>1.8291701445000017</v>
      </c>
      <c r="AC256" s="82">
        <f t="shared" si="49"/>
        <v>55601</v>
      </c>
      <c r="AD256" s="128">
        <f t="shared" si="50"/>
        <v>10564</v>
      </c>
      <c r="AE256" s="129">
        <f t="shared" si="51"/>
        <v>66165</v>
      </c>
    </row>
    <row r="257" spans="1:31" ht="50.1" customHeight="1" x14ac:dyDescent="0.25">
      <c r="A257" s="113">
        <v>245</v>
      </c>
      <c r="B257" s="19" t="s">
        <v>281</v>
      </c>
      <c r="C257" s="20" t="s">
        <v>11</v>
      </c>
      <c r="D257" s="17">
        <v>1</v>
      </c>
      <c r="E257" s="100">
        <v>66115</v>
      </c>
      <c r="F257" s="18"/>
      <c r="G257" s="18">
        <v>126050</v>
      </c>
      <c r="H257" s="22">
        <v>47762.60504201681</v>
      </c>
      <c r="I257" s="22">
        <v>1915422</v>
      </c>
      <c r="J257" s="77"/>
      <c r="K257" s="77">
        <v>213277.31092436975</v>
      </c>
      <c r="M257" s="81">
        <f t="shared" si="41"/>
        <v>-334790.38941051729</v>
      </c>
      <c r="N257" s="81">
        <f t="shared" si="42"/>
        <v>1282241.1557970718</v>
      </c>
      <c r="O257" s="81">
        <f t="shared" si="52"/>
        <v>66115</v>
      </c>
      <c r="P257" s="81">
        <f t="shared" si="52"/>
        <v>0</v>
      </c>
      <c r="Q257" s="81">
        <f t="shared" si="52"/>
        <v>126050</v>
      </c>
      <c r="R257" s="81">
        <f t="shared" si="52"/>
        <v>47762.60504201681</v>
      </c>
      <c r="S257" s="81" t="str">
        <f t="shared" si="52"/>
        <v/>
      </c>
      <c r="T257" s="81">
        <f t="shared" si="52"/>
        <v>0</v>
      </c>
      <c r="U257" s="81">
        <f t="shared" si="52"/>
        <v>213277.31092436975</v>
      </c>
      <c r="V257" s="98">
        <f t="shared" si="43"/>
        <v>75534.152661064421</v>
      </c>
      <c r="W257" s="81">
        <f t="shared" si="44"/>
        <v>473725.38319327729</v>
      </c>
      <c r="X257" s="81">
        <f t="shared" si="45"/>
        <v>47762.60504201681</v>
      </c>
      <c r="Y257" s="81">
        <f t="shared" si="46"/>
        <v>174673.8920227926</v>
      </c>
      <c r="Z257" s="81">
        <f t="shared" si="47"/>
        <v>808515.77260379458</v>
      </c>
      <c r="AA257" s="114">
        <f t="shared" si="48"/>
        <v>1.7067182829718135</v>
      </c>
      <c r="AC257" s="82">
        <f t="shared" si="49"/>
        <v>75534</v>
      </c>
      <c r="AD257" s="128">
        <f t="shared" si="50"/>
        <v>14351</v>
      </c>
      <c r="AE257" s="129">
        <f t="shared" si="51"/>
        <v>89885</v>
      </c>
    </row>
    <row r="258" spans="1:31" ht="50.1" customHeight="1" x14ac:dyDescent="0.25">
      <c r="A258" s="113">
        <v>246</v>
      </c>
      <c r="B258" s="19" t="s">
        <v>282</v>
      </c>
      <c r="C258" s="20" t="s">
        <v>11</v>
      </c>
      <c r="D258" s="17">
        <v>1</v>
      </c>
      <c r="E258" s="100">
        <v>137673</v>
      </c>
      <c r="F258" s="18"/>
      <c r="G258" s="18">
        <v>117479</v>
      </c>
      <c r="H258" s="22">
        <v>173813.02521008404</v>
      </c>
      <c r="I258" s="22">
        <v>1915422</v>
      </c>
      <c r="J258" s="77"/>
      <c r="K258" s="77">
        <v>172436.97478991598</v>
      </c>
      <c r="M258" s="81">
        <f t="shared" si="41"/>
        <v>-286360.0693478919</v>
      </c>
      <c r="N258" s="81">
        <f t="shared" si="42"/>
        <v>1293089.6693478918</v>
      </c>
      <c r="O258" s="81">
        <f t="shared" si="52"/>
        <v>137673</v>
      </c>
      <c r="P258" s="81">
        <f t="shared" si="52"/>
        <v>0</v>
      </c>
      <c r="Q258" s="81">
        <f t="shared" si="52"/>
        <v>117479</v>
      </c>
      <c r="R258" s="81">
        <f t="shared" si="52"/>
        <v>173813.02521008404</v>
      </c>
      <c r="S258" s="81" t="str">
        <f t="shared" si="52"/>
        <v/>
      </c>
      <c r="T258" s="81">
        <f t="shared" si="52"/>
        <v>0</v>
      </c>
      <c r="U258" s="81">
        <f t="shared" si="52"/>
        <v>172436.97478991598</v>
      </c>
      <c r="V258" s="98">
        <f t="shared" si="43"/>
        <v>100233.66666666667</v>
      </c>
      <c r="W258" s="81">
        <f t="shared" si="44"/>
        <v>503364.8</v>
      </c>
      <c r="X258" s="81">
        <f t="shared" si="45"/>
        <v>117479</v>
      </c>
      <c r="Y258" s="81">
        <f t="shared" si="46"/>
        <v>247489.76336328094</v>
      </c>
      <c r="Z258" s="81">
        <f t="shared" si="47"/>
        <v>789724.86934789189</v>
      </c>
      <c r="AA258" s="114">
        <f t="shared" si="48"/>
        <v>1.5688917249436034</v>
      </c>
      <c r="AC258" s="82">
        <f t="shared" si="49"/>
        <v>100234</v>
      </c>
      <c r="AD258" s="128">
        <f t="shared" si="50"/>
        <v>19044</v>
      </c>
      <c r="AE258" s="129">
        <f t="shared" si="51"/>
        <v>119278</v>
      </c>
    </row>
    <row r="259" spans="1:31" ht="50.1" customHeight="1" x14ac:dyDescent="0.25">
      <c r="A259" s="113">
        <v>247</v>
      </c>
      <c r="B259" s="19" t="s">
        <v>283</v>
      </c>
      <c r="C259" s="20" t="s">
        <v>11</v>
      </c>
      <c r="D259" s="17">
        <v>1</v>
      </c>
      <c r="E259" s="100">
        <v>104010</v>
      </c>
      <c r="F259" s="18"/>
      <c r="G259" s="18">
        <v>90588</v>
      </c>
      <c r="H259" s="22">
        <v>145451.68067226891</v>
      </c>
      <c r="I259" s="22">
        <v>2424683</v>
      </c>
      <c r="J259" s="77"/>
      <c r="K259" s="77">
        <v>225378.15126050421</v>
      </c>
      <c r="M259" s="81">
        <f t="shared" si="41"/>
        <v>-424463.88013934426</v>
      </c>
      <c r="N259" s="81">
        <f t="shared" si="42"/>
        <v>1620508.2129124533</v>
      </c>
      <c r="O259" s="81">
        <f t="shared" si="52"/>
        <v>104010</v>
      </c>
      <c r="P259" s="81">
        <f t="shared" si="52"/>
        <v>0</v>
      </c>
      <c r="Q259" s="81">
        <f t="shared" si="52"/>
        <v>90588</v>
      </c>
      <c r="R259" s="81">
        <f t="shared" si="52"/>
        <v>145451.68067226891</v>
      </c>
      <c r="S259" s="81" t="str">
        <f t="shared" si="52"/>
        <v/>
      </c>
      <c r="T259" s="81">
        <f t="shared" si="52"/>
        <v>0</v>
      </c>
      <c r="U259" s="81">
        <f t="shared" si="52"/>
        <v>225378.15126050421</v>
      </c>
      <c r="V259" s="98">
        <f t="shared" si="43"/>
        <v>94237.971988795514</v>
      </c>
      <c r="W259" s="81">
        <f t="shared" si="44"/>
        <v>598022.1663865546</v>
      </c>
      <c r="X259" s="81">
        <f t="shared" si="45"/>
        <v>90588</v>
      </c>
      <c r="Y259" s="81">
        <f t="shared" si="46"/>
        <v>237075.27240978123</v>
      </c>
      <c r="Z259" s="81">
        <f t="shared" si="47"/>
        <v>1022486.0465258989</v>
      </c>
      <c r="AA259" s="114">
        <f t="shared" si="48"/>
        <v>1.7097795098534454</v>
      </c>
      <c r="AC259" s="82">
        <f t="shared" si="49"/>
        <v>94238</v>
      </c>
      <c r="AD259" s="128">
        <f t="shared" si="50"/>
        <v>17905</v>
      </c>
      <c r="AE259" s="129">
        <f t="shared" si="51"/>
        <v>112143</v>
      </c>
    </row>
    <row r="260" spans="1:31" ht="50.1" customHeight="1" x14ac:dyDescent="0.25">
      <c r="A260" s="113">
        <v>248</v>
      </c>
      <c r="B260" s="19" t="s">
        <v>284</v>
      </c>
      <c r="C260" s="20" t="s">
        <v>11</v>
      </c>
      <c r="D260" s="17">
        <v>1</v>
      </c>
      <c r="E260" s="100">
        <v>451561</v>
      </c>
      <c r="F260" s="18"/>
      <c r="G260" s="18">
        <v>205000</v>
      </c>
      <c r="H260" s="22">
        <v>120241.59663865546</v>
      </c>
      <c r="I260" s="22">
        <v>2424683</v>
      </c>
      <c r="J260" s="77"/>
      <c r="K260" s="77">
        <v>170924.36974789918</v>
      </c>
      <c r="M260" s="81">
        <f t="shared" si="41"/>
        <v>-312187.0713878962</v>
      </c>
      <c r="N260" s="81">
        <f t="shared" si="42"/>
        <v>1661151.057942518</v>
      </c>
      <c r="O260" s="81">
        <f t="shared" si="52"/>
        <v>451561</v>
      </c>
      <c r="P260" s="81">
        <f t="shared" si="52"/>
        <v>0</v>
      </c>
      <c r="Q260" s="81">
        <f t="shared" si="52"/>
        <v>205000</v>
      </c>
      <c r="R260" s="81">
        <f t="shared" si="52"/>
        <v>120241.59663865546</v>
      </c>
      <c r="S260" s="81" t="str">
        <f t="shared" si="52"/>
        <v/>
      </c>
      <c r="T260" s="81">
        <f t="shared" si="52"/>
        <v>0</v>
      </c>
      <c r="U260" s="81">
        <f t="shared" si="52"/>
        <v>170924.36974789918</v>
      </c>
      <c r="V260" s="98">
        <f t="shared" si="43"/>
        <v>157954.49439775912</v>
      </c>
      <c r="W260" s="81">
        <f t="shared" si="44"/>
        <v>674481.99327731086</v>
      </c>
      <c r="X260" s="81">
        <f t="shared" si="45"/>
        <v>120241.59663865546</v>
      </c>
      <c r="Y260" s="81">
        <f t="shared" si="46"/>
        <v>341033.3061038669</v>
      </c>
      <c r="Z260" s="81">
        <f t="shared" si="47"/>
        <v>986669.06466520706</v>
      </c>
      <c r="AA260" s="114">
        <f t="shared" si="48"/>
        <v>1.4628545676526929</v>
      </c>
      <c r="AC260" s="82">
        <f t="shared" si="49"/>
        <v>157954</v>
      </c>
      <c r="AD260" s="128">
        <f t="shared" si="50"/>
        <v>30011</v>
      </c>
      <c r="AE260" s="129">
        <f t="shared" si="51"/>
        <v>187965</v>
      </c>
    </row>
    <row r="261" spans="1:31" ht="50.1" customHeight="1" x14ac:dyDescent="0.25">
      <c r="A261" s="113">
        <v>249</v>
      </c>
      <c r="B261" s="19" t="s">
        <v>285</v>
      </c>
      <c r="C261" s="20" t="s">
        <v>11</v>
      </c>
      <c r="D261" s="17">
        <v>1</v>
      </c>
      <c r="E261" s="100">
        <v>850484</v>
      </c>
      <c r="F261" s="18"/>
      <c r="G261" s="18">
        <v>270773</v>
      </c>
      <c r="H261" s="22">
        <v>120241.59663865546</v>
      </c>
      <c r="I261" s="22">
        <v>3986729</v>
      </c>
      <c r="J261" s="77"/>
      <c r="K261" s="77">
        <v>184537.81512605044</v>
      </c>
      <c r="M261" s="81">
        <f t="shared" si="41"/>
        <v>-566655.48067361256</v>
      </c>
      <c r="N261" s="81">
        <f t="shared" si="42"/>
        <v>2731761.6453794949</v>
      </c>
      <c r="O261" s="81">
        <f t="shared" si="52"/>
        <v>850484</v>
      </c>
      <c r="P261" s="81">
        <f t="shared" si="52"/>
        <v>0</v>
      </c>
      <c r="Q261" s="81">
        <f t="shared" si="52"/>
        <v>270773</v>
      </c>
      <c r="R261" s="81">
        <f t="shared" si="52"/>
        <v>120241.59663865546</v>
      </c>
      <c r="S261" s="81" t="str">
        <f t="shared" si="52"/>
        <v/>
      </c>
      <c r="T261" s="81">
        <f t="shared" si="52"/>
        <v>0</v>
      </c>
      <c r="U261" s="81">
        <f t="shared" si="52"/>
        <v>184537.81512605044</v>
      </c>
      <c r="V261" s="98">
        <f t="shared" si="43"/>
        <v>237672.73529411768</v>
      </c>
      <c r="W261" s="81">
        <f t="shared" si="44"/>
        <v>1082553.0823529412</v>
      </c>
      <c r="X261" s="81">
        <f t="shared" si="45"/>
        <v>120241.59663865546</v>
      </c>
      <c r="Y261" s="81">
        <f t="shared" si="46"/>
        <v>458992.58089229552</v>
      </c>
      <c r="Z261" s="81">
        <f t="shared" si="47"/>
        <v>1649208.5630265537</v>
      </c>
      <c r="AA261" s="114">
        <f t="shared" si="48"/>
        <v>1.5234435982039611</v>
      </c>
      <c r="AC261" s="82">
        <f t="shared" si="49"/>
        <v>237673</v>
      </c>
      <c r="AD261" s="128">
        <f t="shared" si="50"/>
        <v>45158</v>
      </c>
      <c r="AE261" s="129">
        <f t="shared" si="51"/>
        <v>282831</v>
      </c>
    </row>
    <row r="262" spans="1:31" ht="50.1" customHeight="1" x14ac:dyDescent="0.25">
      <c r="A262" s="113">
        <v>250</v>
      </c>
      <c r="B262" s="19" t="s">
        <v>286</v>
      </c>
      <c r="C262" s="20" t="s">
        <v>11</v>
      </c>
      <c r="D262" s="17">
        <v>1</v>
      </c>
      <c r="E262" s="100">
        <v>291219</v>
      </c>
      <c r="F262" s="18"/>
      <c r="G262" s="18">
        <v>333277</v>
      </c>
      <c r="H262" s="22">
        <v>199390.75630252098</v>
      </c>
      <c r="I262" s="22">
        <v>45402</v>
      </c>
      <c r="J262" s="77"/>
      <c r="K262" s="77">
        <v>166386.55462184874</v>
      </c>
      <c r="M262" s="81">
        <f t="shared" si="41"/>
        <v>94374.369099735952</v>
      </c>
      <c r="N262" s="81">
        <f t="shared" si="42"/>
        <v>319895.75527001196</v>
      </c>
      <c r="O262" s="81">
        <f t="shared" si="52"/>
        <v>291219</v>
      </c>
      <c r="P262" s="81" t="str">
        <f t="shared" si="52"/>
        <v/>
      </c>
      <c r="Q262" s="81" t="str">
        <f t="shared" si="52"/>
        <v/>
      </c>
      <c r="R262" s="81">
        <f t="shared" si="52"/>
        <v>199390.75630252098</v>
      </c>
      <c r="S262" s="81" t="str">
        <f t="shared" si="52"/>
        <v/>
      </c>
      <c r="T262" s="81" t="str">
        <f t="shared" si="52"/>
        <v/>
      </c>
      <c r="U262" s="81">
        <f t="shared" si="52"/>
        <v>166386.55462184874</v>
      </c>
      <c r="V262" s="98">
        <f t="shared" si="43"/>
        <v>218998.77030812323</v>
      </c>
      <c r="W262" s="81">
        <f t="shared" si="44"/>
        <v>207135.06218487394</v>
      </c>
      <c r="X262" s="81">
        <f t="shared" si="45"/>
        <v>45402</v>
      </c>
      <c r="Y262" s="81">
        <f t="shared" si="46"/>
        <v>170995.49025492373</v>
      </c>
      <c r="Z262" s="81">
        <f t="shared" si="47"/>
        <v>112760.69308513799</v>
      </c>
      <c r="AA262" s="114">
        <f t="shared" si="48"/>
        <v>0.54438245218231507</v>
      </c>
      <c r="AC262" s="82">
        <f t="shared" si="49"/>
        <v>207135</v>
      </c>
      <c r="AD262" s="128">
        <f t="shared" si="50"/>
        <v>39356</v>
      </c>
      <c r="AE262" s="129">
        <f t="shared" si="51"/>
        <v>246491</v>
      </c>
    </row>
    <row r="263" spans="1:31" ht="50.1" customHeight="1" x14ac:dyDescent="0.25">
      <c r="A263" s="113">
        <v>251</v>
      </c>
      <c r="B263" s="19" t="s">
        <v>287</v>
      </c>
      <c r="C263" s="20" t="s">
        <v>11</v>
      </c>
      <c r="D263" s="17">
        <v>1</v>
      </c>
      <c r="E263" s="100">
        <v>14698</v>
      </c>
      <c r="F263" s="18"/>
      <c r="G263" s="18">
        <v>9818</v>
      </c>
      <c r="H263" s="22">
        <v>7450.9803921568628</v>
      </c>
      <c r="I263" s="22">
        <v>45402</v>
      </c>
      <c r="J263" s="77"/>
      <c r="K263" s="77">
        <v>192100.84033613445</v>
      </c>
      <c r="M263" s="81">
        <f t="shared" si="41"/>
        <v>-24860.748478390218</v>
      </c>
      <c r="N263" s="81">
        <f t="shared" si="42"/>
        <v>132648.67676970674</v>
      </c>
      <c r="O263" s="81">
        <f t="shared" si="52"/>
        <v>14698</v>
      </c>
      <c r="P263" s="81">
        <f t="shared" si="52"/>
        <v>0</v>
      </c>
      <c r="Q263" s="81">
        <f t="shared" si="52"/>
        <v>9818</v>
      </c>
      <c r="R263" s="81">
        <f t="shared" si="52"/>
        <v>7450.9803921568628</v>
      </c>
      <c r="S263" s="81">
        <f t="shared" si="52"/>
        <v>45402</v>
      </c>
      <c r="T263" s="81">
        <f t="shared" si="52"/>
        <v>0</v>
      </c>
      <c r="U263" s="81" t="str">
        <f t="shared" si="52"/>
        <v/>
      </c>
      <c r="V263" s="98">
        <f t="shared" si="43"/>
        <v>12894.830065359478</v>
      </c>
      <c r="W263" s="81">
        <f t="shared" si="44"/>
        <v>53893.964145658261</v>
      </c>
      <c r="X263" s="81">
        <f t="shared" si="45"/>
        <v>7450.9803921568628</v>
      </c>
      <c r="Y263" s="81">
        <f t="shared" si="46"/>
        <v>24798.178859335178</v>
      </c>
      <c r="Z263" s="81">
        <f t="shared" si="47"/>
        <v>78754.712624048479</v>
      </c>
      <c r="AA263" s="114">
        <f t="shared" si="48"/>
        <v>1.4612900326129197</v>
      </c>
      <c r="AC263" s="82">
        <f t="shared" si="49"/>
        <v>12895</v>
      </c>
      <c r="AD263" s="128">
        <f t="shared" si="50"/>
        <v>2450</v>
      </c>
      <c r="AE263" s="129">
        <f t="shared" si="51"/>
        <v>15345</v>
      </c>
    </row>
    <row r="264" spans="1:31" ht="50.1" customHeight="1" x14ac:dyDescent="0.25">
      <c r="A264" s="113">
        <v>252</v>
      </c>
      <c r="B264" s="19" t="s">
        <v>288</v>
      </c>
      <c r="C264" s="20" t="s">
        <v>11</v>
      </c>
      <c r="D264" s="17">
        <v>1</v>
      </c>
      <c r="E264" s="100">
        <v>15844</v>
      </c>
      <c r="F264" s="18"/>
      <c r="G264" s="18">
        <v>28071</v>
      </c>
      <c r="H264" s="22">
        <v>13510.737628384688</v>
      </c>
      <c r="I264" s="22">
        <v>5429</v>
      </c>
      <c r="J264" s="77"/>
      <c r="K264" s="77">
        <v>217815.12605042016</v>
      </c>
      <c r="M264" s="81">
        <f t="shared" si="41"/>
        <v>-34612.021817893707</v>
      </c>
      <c r="N264" s="81">
        <f t="shared" si="42"/>
        <v>146879.96728941565</v>
      </c>
      <c r="O264" s="81">
        <f t="shared" si="52"/>
        <v>15844</v>
      </c>
      <c r="P264" s="81">
        <f t="shared" si="52"/>
        <v>0</v>
      </c>
      <c r="Q264" s="81">
        <f t="shared" si="52"/>
        <v>28071</v>
      </c>
      <c r="R264" s="81">
        <f t="shared" si="52"/>
        <v>13510.737628384688</v>
      </c>
      <c r="S264" s="81">
        <f t="shared" si="52"/>
        <v>5429</v>
      </c>
      <c r="T264" s="81">
        <f t="shared" si="52"/>
        <v>0</v>
      </c>
      <c r="U264" s="81" t="str">
        <f t="shared" si="52"/>
        <v/>
      </c>
      <c r="V264" s="98">
        <f t="shared" si="43"/>
        <v>10475.789604730782</v>
      </c>
      <c r="W264" s="81">
        <f t="shared" si="44"/>
        <v>56133.972735760966</v>
      </c>
      <c r="X264" s="81">
        <f t="shared" si="45"/>
        <v>5429</v>
      </c>
      <c r="Y264" s="81">
        <f t="shared" si="46"/>
        <v>23459.671750214256</v>
      </c>
      <c r="Z264" s="81">
        <f t="shared" si="47"/>
        <v>90745.994553654673</v>
      </c>
      <c r="AA264" s="114">
        <f t="shared" si="48"/>
        <v>1.6165966905784954</v>
      </c>
      <c r="AC264" s="82">
        <f t="shared" si="49"/>
        <v>10476</v>
      </c>
      <c r="AD264" s="128">
        <f t="shared" si="50"/>
        <v>1990</v>
      </c>
      <c r="AE264" s="129">
        <f t="shared" si="51"/>
        <v>12466</v>
      </c>
    </row>
    <row r="265" spans="1:31" ht="50.1" customHeight="1" x14ac:dyDescent="0.25">
      <c r="A265" s="113">
        <v>253</v>
      </c>
      <c r="B265" s="19" t="s">
        <v>289</v>
      </c>
      <c r="C265" s="20" t="s">
        <v>11</v>
      </c>
      <c r="D265" s="17">
        <v>1</v>
      </c>
      <c r="E265" s="100">
        <v>224461</v>
      </c>
      <c r="F265" s="18"/>
      <c r="G265" s="18">
        <v>92437</v>
      </c>
      <c r="H265" s="22">
        <v>253577.73109243697</v>
      </c>
      <c r="I265" s="22">
        <v>263436</v>
      </c>
      <c r="J265" s="77"/>
      <c r="K265" s="77">
        <v>183025.21008403364</v>
      </c>
      <c r="M265" s="81">
        <f t="shared" si="41"/>
        <v>133936.66766231938</v>
      </c>
      <c r="N265" s="81">
        <f t="shared" si="42"/>
        <v>272838.10880826885</v>
      </c>
      <c r="O265" s="81">
        <f t="shared" si="52"/>
        <v>224461</v>
      </c>
      <c r="P265" s="81" t="str">
        <f t="shared" si="52"/>
        <v/>
      </c>
      <c r="Q265" s="81" t="str">
        <f t="shared" si="52"/>
        <v/>
      </c>
      <c r="R265" s="81">
        <f t="shared" si="52"/>
        <v>253577.73109243697</v>
      </c>
      <c r="S265" s="81">
        <f t="shared" si="52"/>
        <v>263436</v>
      </c>
      <c r="T265" s="81" t="str">
        <f t="shared" si="52"/>
        <v/>
      </c>
      <c r="U265" s="81">
        <f t="shared" si="52"/>
        <v>183025.21008403364</v>
      </c>
      <c r="V265" s="98">
        <f t="shared" si="43"/>
        <v>231124.98529411765</v>
      </c>
      <c r="W265" s="81">
        <f t="shared" si="44"/>
        <v>203387.38823529411</v>
      </c>
      <c r="X265" s="81">
        <f t="shared" si="45"/>
        <v>92437</v>
      </c>
      <c r="Y265" s="81">
        <f t="shared" si="46"/>
        <v>190922.35247672774</v>
      </c>
      <c r="Z265" s="81">
        <f t="shared" si="47"/>
        <v>69450.720572974737</v>
      </c>
      <c r="AA265" s="114">
        <f t="shared" si="48"/>
        <v>0.34147014313704066</v>
      </c>
      <c r="AC265" s="82">
        <f t="shared" si="49"/>
        <v>203387</v>
      </c>
      <c r="AD265" s="128">
        <f t="shared" si="50"/>
        <v>38644</v>
      </c>
      <c r="AE265" s="129">
        <f t="shared" si="51"/>
        <v>242031</v>
      </c>
    </row>
    <row r="266" spans="1:31" ht="50.1" customHeight="1" x14ac:dyDescent="0.25">
      <c r="A266" s="113">
        <v>254</v>
      </c>
      <c r="B266" s="19" t="s">
        <v>290</v>
      </c>
      <c r="C266" s="20" t="s">
        <v>11</v>
      </c>
      <c r="D266" s="17">
        <v>1</v>
      </c>
      <c r="E266" s="100">
        <v>269209</v>
      </c>
      <c r="F266" s="18"/>
      <c r="G266" s="18">
        <v>276000</v>
      </c>
      <c r="H266" s="22">
        <v>148707.98319327732</v>
      </c>
      <c r="I266" s="22">
        <v>18491</v>
      </c>
      <c r="J266" s="77"/>
      <c r="K266" s="77">
        <v>226890.75630252101</v>
      </c>
      <c r="M266" s="81">
        <f t="shared" si="41"/>
        <v>80472.064807402261</v>
      </c>
      <c r="N266" s="81">
        <f t="shared" si="42"/>
        <v>295247.43099091708</v>
      </c>
      <c r="O266" s="81">
        <f t="shared" si="52"/>
        <v>269209</v>
      </c>
      <c r="P266" s="81" t="str">
        <f t="shared" si="52"/>
        <v/>
      </c>
      <c r="Q266" s="81">
        <f t="shared" si="52"/>
        <v>276000</v>
      </c>
      <c r="R266" s="81">
        <f t="shared" si="52"/>
        <v>148707.98319327732</v>
      </c>
      <c r="S266" s="81" t="str">
        <f t="shared" si="52"/>
        <v/>
      </c>
      <c r="T266" s="81" t="str">
        <f t="shared" si="52"/>
        <v/>
      </c>
      <c r="U266" s="81">
        <f t="shared" si="52"/>
        <v>226890.75630252101</v>
      </c>
      <c r="V266" s="98">
        <f t="shared" si="43"/>
        <v>230201.93487394959</v>
      </c>
      <c r="W266" s="81">
        <f t="shared" si="44"/>
        <v>187859.74789915967</v>
      </c>
      <c r="X266" s="81">
        <f t="shared" si="45"/>
        <v>18491</v>
      </c>
      <c r="Y266" s="81">
        <f t="shared" si="46"/>
        <v>135900.80472696517</v>
      </c>
      <c r="Z266" s="81">
        <f t="shared" si="47"/>
        <v>107387.68309175741</v>
      </c>
      <c r="AA266" s="114">
        <f t="shared" si="48"/>
        <v>0.57163753434504516</v>
      </c>
      <c r="AC266" s="82">
        <f t="shared" si="49"/>
        <v>187860</v>
      </c>
      <c r="AD266" s="128">
        <f t="shared" si="50"/>
        <v>35693</v>
      </c>
      <c r="AE266" s="129">
        <f t="shared" si="51"/>
        <v>223553</v>
      </c>
    </row>
    <row r="267" spans="1:31" ht="50.1" customHeight="1" x14ac:dyDescent="0.25">
      <c r="A267" s="113">
        <v>255</v>
      </c>
      <c r="B267" s="19" t="s">
        <v>291</v>
      </c>
      <c r="C267" s="20" t="s">
        <v>11</v>
      </c>
      <c r="D267" s="17">
        <v>1</v>
      </c>
      <c r="E267" s="100">
        <v>5288</v>
      </c>
      <c r="F267" s="18"/>
      <c r="G267" s="18">
        <v>6134</v>
      </c>
      <c r="H267" s="22">
        <v>6143.7908496732034</v>
      </c>
      <c r="I267" s="22">
        <v>3941460</v>
      </c>
      <c r="J267" s="77"/>
      <c r="K267" s="77">
        <v>222352.9411764706</v>
      </c>
      <c r="M267" s="81">
        <f t="shared" si="41"/>
        <v>-902104.64040512918</v>
      </c>
      <c r="N267" s="81">
        <f t="shared" si="42"/>
        <v>2574656.1332155867</v>
      </c>
      <c r="O267" s="81">
        <f t="shared" si="52"/>
        <v>5288</v>
      </c>
      <c r="P267" s="81">
        <f t="shared" si="52"/>
        <v>0</v>
      </c>
      <c r="Q267" s="81">
        <f t="shared" si="52"/>
        <v>6134</v>
      </c>
      <c r="R267" s="81">
        <f t="shared" si="52"/>
        <v>6143.7908496732034</v>
      </c>
      <c r="S267" s="81" t="str">
        <f t="shared" si="52"/>
        <v/>
      </c>
      <c r="T267" s="81">
        <f t="shared" si="52"/>
        <v>0</v>
      </c>
      <c r="U267" s="81">
        <f t="shared" si="52"/>
        <v>222352.9411764706</v>
      </c>
      <c r="V267" s="98">
        <f t="shared" si="43"/>
        <v>39986.455337690633</v>
      </c>
      <c r="W267" s="81">
        <f t="shared" si="44"/>
        <v>836275.74640522874</v>
      </c>
      <c r="X267" s="81">
        <f t="shared" si="45"/>
        <v>5288</v>
      </c>
      <c r="Y267" s="81">
        <f t="shared" si="46"/>
        <v>44507.615605834573</v>
      </c>
      <c r="Z267" s="81">
        <f t="shared" si="47"/>
        <v>1738380.3868103579</v>
      </c>
      <c r="AA267" s="114">
        <f t="shared" si="48"/>
        <v>2.0787167322296134</v>
      </c>
      <c r="AC267" s="82">
        <f t="shared" si="49"/>
        <v>39986</v>
      </c>
      <c r="AD267" s="128">
        <f t="shared" si="50"/>
        <v>7597</v>
      </c>
      <c r="AE267" s="129">
        <f t="shared" si="51"/>
        <v>47583</v>
      </c>
    </row>
    <row r="268" spans="1:31" ht="50.1" customHeight="1" x14ac:dyDescent="0.25">
      <c r="A268" s="113">
        <v>256</v>
      </c>
      <c r="B268" s="19" t="s">
        <v>292</v>
      </c>
      <c r="C268" s="20" t="s">
        <v>11</v>
      </c>
      <c r="D268" s="17">
        <v>1</v>
      </c>
      <c r="E268" s="100">
        <v>3169</v>
      </c>
      <c r="F268" s="18"/>
      <c r="G268" s="18">
        <v>3361</v>
      </c>
      <c r="H268" s="22">
        <v>5490.1960784313733</v>
      </c>
      <c r="I268" s="22">
        <v>3941460</v>
      </c>
      <c r="J268" s="77"/>
      <c r="K268" s="77">
        <v>195126.05042016809</v>
      </c>
      <c r="M268" s="81">
        <f t="shared" si="41"/>
        <v>-911761.29659258062</v>
      </c>
      <c r="N268" s="81">
        <f t="shared" si="42"/>
        <v>2571203.7951920205</v>
      </c>
      <c r="O268" s="81">
        <f t="shared" si="52"/>
        <v>3169</v>
      </c>
      <c r="P268" s="81">
        <f t="shared" si="52"/>
        <v>0</v>
      </c>
      <c r="Q268" s="81">
        <f t="shared" si="52"/>
        <v>3361</v>
      </c>
      <c r="R268" s="81">
        <f t="shared" si="52"/>
        <v>5490.1960784313733</v>
      </c>
      <c r="S268" s="81" t="str">
        <f t="shared" si="52"/>
        <v/>
      </c>
      <c r="T268" s="81">
        <f t="shared" si="52"/>
        <v>0</v>
      </c>
      <c r="U268" s="81">
        <f t="shared" si="52"/>
        <v>195126.05042016809</v>
      </c>
      <c r="V268" s="98">
        <f t="shared" si="43"/>
        <v>34524.374416433246</v>
      </c>
      <c r="W268" s="81">
        <f t="shared" si="44"/>
        <v>829721.24929971993</v>
      </c>
      <c r="X268" s="81">
        <f t="shared" si="45"/>
        <v>3169</v>
      </c>
      <c r="Y268" s="81">
        <f t="shared" si="46"/>
        <v>33930.495110743374</v>
      </c>
      <c r="Z268" s="81">
        <f t="shared" si="47"/>
        <v>1741482.5458923005</v>
      </c>
      <c r="AA268" s="114">
        <f t="shared" si="48"/>
        <v>2.0988766376202874</v>
      </c>
      <c r="AC268" s="82">
        <f t="shared" si="49"/>
        <v>34524</v>
      </c>
      <c r="AD268" s="128">
        <f t="shared" si="50"/>
        <v>6560</v>
      </c>
      <c r="AE268" s="129">
        <f t="shared" si="51"/>
        <v>41084</v>
      </c>
    </row>
    <row r="269" spans="1:31" ht="50.1" customHeight="1" x14ac:dyDescent="0.25">
      <c r="A269" s="113">
        <v>257</v>
      </c>
      <c r="B269" s="19" t="s">
        <v>293</v>
      </c>
      <c r="C269" s="20" t="s">
        <v>11</v>
      </c>
      <c r="D269" s="17">
        <v>1</v>
      </c>
      <c r="E269" s="100">
        <v>4438</v>
      </c>
      <c r="F269" s="18"/>
      <c r="G269" s="18">
        <v>4202</v>
      </c>
      <c r="H269" s="22">
        <v>4080.2987861811389</v>
      </c>
      <c r="I269" s="22">
        <v>249262</v>
      </c>
      <c r="J269" s="77"/>
      <c r="K269" s="77">
        <v>183025.21008403364</v>
      </c>
      <c r="M269" s="81">
        <f t="shared" si="41"/>
        <v>-29401.87345900762</v>
      </c>
      <c r="N269" s="81">
        <f t="shared" si="42"/>
        <v>207404.87700709354</v>
      </c>
      <c r="O269" s="81">
        <f t="shared" si="52"/>
        <v>4438</v>
      </c>
      <c r="P269" s="81">
        <f t="shared" si="52"/>
        <v>0</v>
      </c>
      <c r="Q269" s="81">
        <f t="shared" si="52"/>
        <v>4202</v>
      </c>
      <c r="R269" s="81">
        <f t="shared" si="52"/>
        <v>4080.2987861811389</v>
      </c>
      <c r="S269" s="81" t="str">
        <f t="shared" si="52"/>
        <v/>
      </c>
      <c r="T269" s="81">
        <f t="shared" si="52"/>
        <v>0</v>
      </c>
      <c r="U269" s="81">
        <f t="shared" si="52"/>
        <v>183025.21008403364</v>
      </c>
      <c r="V269" s="98">
        <f t="shared" si="43"/>
        <v>32624.251478369129</v>
      </c>
      <c r="W269" s="81">
        <f t="shared" si="44"/>
        <v>89001.501774042961</v>
      </c>
      <c r="X269" s="81">
        <f t="shared" si="45"/>
        <v>4080.2987861811389</v>
      </c>
      <c r="Y269" s="81">
        <f t="shared" si="46"/>
        <v>20328.271868398693</v>
      </c>
      <c r="Z269" s="81">
        <f t="shared" si="47"/>
        <v>118403.37523305058</v>
      </c>
      <c r="AA269" s="114">
        <f t="shared" si="48"/>
        <v>1.3303525544282737</v>
      </c>
      <c r="AC269" s="82">
        <f t="shared" si="49"/>
        <v>32624</v>
      </c>
      <c r="AD269" s="128">
        <f t="shared" si="50"/>
        <v>6199</v>
      </c>
      <c r="AE269" s="129">
        <f t="shared" si="51"/>
        <v>38823</v>
      </c>
    </row>
    <row r="270" spans="1:31" ht="50.1" customHeight="1" x14ac:dyDescent="0.25">
      <c r="A270" s="113">
        <v>258</v>
      </c>
      <c r="B270" s="19" t="s">
        <v>294</v>
      </c>
      <c r="C270" s="20" t="s">
        <v>11</v>
      </c>
      <c r="D270" s="17">
        <v>1</v>
      </c>
      <c r="E270" s="100">
        <v>137987</v>
      </c>
      <c r="F270" s="18"/>
      <c r="G270" s="18">
        <v>177000</v>
      </c>
      <c r="H270" s="22">
        <v>79012.605042016803</v>
      </c>
      <c r="I270" s="22">
        <v>141680</v>
      </c>
      <c r="J270" s="77"/>
      <c r="K270" s="77">
        <v>199663.8655462185</v>
      </c>
      <c r="M270" s="81">
        <f t="shared" ref="M270:M275" si="53">+W270-Z270</f>
        <v>101228.53273585768</v>
      </c>
      <c r="N270" s="81">
        <f t="shared" ref="N270:N275" si="54">+W270+Z270</f>
        <v>192908.85549943647</v>
      </c>
      <c r="O270" s="81">
        <f t="shared" si="52"/>
        <v>137987</v>
      </c>
      <c r="P270" s="81" t="str">
        <f t="shared" si="52"/>
        <v/>
      </c>
      <c r="Q270" s="81">
        <f t="shared" si="52"/>
        <v>177000</v>
      </c>
      <c r="R270" s="81" t="str">
        <f t="shared" si="52"/>
        <v/>
      </c>
      <c r="S270" s="81">
        <f t="shared" si="52"/>
        <v>141680</v>
      </c>
      <c r="T270" s="81" t="str">
        <f t="shared" si="52"/>
        <v/>
      </c>
      <c r="U270" s="81" t="str">
        <f t="shared" si="52"/>
        <v/>
      </c>
      <c r="V270" s="98">
        <f t="shared" ref="V270:V275" si="55">AVERAGE(O270:U270)</f>
        <v>152222.33333333334</v>
      </c>
      <c r="W270" s="81">
        <f t="shared" ref="W270:W275" si="56">AVERAGE(E270:K270)</f>
        <v>147068.69411764707</v>
      </c>
      <c r="X270" s="81">
        <f t="shared" ref="X270:X275" si="57">MIN(E270:K270)</f>
        <v>79012.605042016803</v>
      </c>
      <c r="Y270" s="81">
        <f t="shared" ref="Y270:Y275" si="58">GEOMEAN(E270:K270)</f>
        <v>140418.12466192004</v>
      </c>
      <c r="Z270" s="81">
        <f t="shared" ref="Z270:Z275" si="59">STDEVA(E270:K270)</f>
        <v>45840.161381789389</v>
      </c>
      <c r="AA270" s="114">
        <f t="shared" ref="AA270:AA275" si="60">+Z270/W270</f>
        <v>0.31169217661727328</v>
      </c>
      <c r="AC270" s="82">
        <f t="shared" ref="AC270:AC276" si="61">ROUND(IF(V270&lt;W270,V270,W270),0)</f>
        <v>147069</v>
      </c>
      <c r="AD270" s="128">
        <f t="shared" ref="AD270:AD276" si="62">ROUND((AC270*0.19),0)</f>
        <v>27943</v>
      </c>
      <c r="AE270" s="129">
        <f t="shared" ref="AE270:AE276" si="63">+AC270+AD270</f>
        <v>175012</v>
      </c>
    </row>
    <row r="271" spans="1:31" ht="50.1" customHeight="1" x14ac:dyDescent="0.25">
      <c r="A271" s="113">
        <v>259</v>
      </c>
      <c r="B271" s="19" t="s">
        <v>295</v>
      </c>
      <c r="C271" s="20" t="s">
        <v>11</v>
      </c>
      <c r="D271" s="17">
        <v>1</v>
      </c>
      <c r="E271" s="100">
        <v>822047</v>
      </c>
      <c r="F271" s="18"/>
      <c r="G271" s="18">
        <v>702353</v>
      </c>
      <c r="H271" s="22">
        <v>442720.5882352941</v>
      </c>
      <c r="I271" s="22">
        <v>135303</v>
      </c>
      <c r="J271" s="77"/>
      <c r="K271" s="77">
        <v>189075.63025210085</v>
      </c>
      <c r="M271" s="81">
        <f t="shared" si="53"/>
        <v>154603.74223914382</v>
      </c>
      <c r="N271" s="81">
        <f t="shared" si="54"/>
        <v>761995.94515581417</v>
      </c>
      <c r="O271" s="81" t="str">
        <f t="shared" si="52"/>
        <v/>
      </c>
      <c r="P271" s="81" t="str">
        <f t="shared" si="52"/>
        <v/>
      </c>
      <c r="Q271" s="81">
        <f t="shared" si="52"/>
        <v>702353</v>
      </c>
      <c r="R271" s="81">
        <f t="shared" si="52"/>
        <v>442720.5882352941</v>
      </c>
      <c r="S271" s="81" t="str">
        <f t="shared" si="52"/>
        <v/>
      </c>
      <c r="T271" s="81" t="str">
        <f t="shared" si="52"/>
        <v/>
      </c>
      <c r="U271" s="81">
        <f t="shared" si="52"/>
        <v>189075.63025210085</v>
      </c>
      <c r="V271" s="98">
        <f t="shared" si="55"/>
        <v>444716.40616246493</v>
      </c>
      <c r="W271" s="81">
        <f t="shared" si="56"/>
        <v>458299.84369747899</v>
      </c>
      <c r="X271" s="81">
        <f t="shared" si="57"/>
        <v>135303</v>
      </c>
      <c r="Y271" s="81">
        <f t="shared" si="58"/>
        <v>365683.15767839178</v>
      </c>
      <c r="Z271" s="81">
        <f t="shared" si="59"/>
        <v>303696.10145833518</v>
      </c>
      <c r="AA271" s="114">
        <f t="shared" si="60"/>
        <v>0.66265809520721364</v>
      </c>
      <c r="AC271" s="82">
        <f t="shared" si="61"/>
        <v>444716</v>
      </c>
      <c r="AD271" s="128">
        <f t="shared" si="62"/>
        <v>84496</v>
      </c>
      <c r="AE271" s="129">
        <f t="shared" si="63"/>
        <v>529212</v>
      </c>
    </row>
    <row r="272" spans="1:31" ht="50.1" customHeight="1" x14ac:dyDescent="0.25">
      <c r="A272" s="113">
        <v>260</v>
      </c>
      <c r="B272" s="19" t="s">
        <v>296</v>
      </c>
      <c r="C272" s="20" t="s">
        <v>11</v>
      </c>
      <c r="D272" s="17">
        <v>1</v>
      </c>
      <c r="E272" s="100">
        <v>36267</v>
      </c>
      <c r="F272" s="18"/>
      <c r="G272" s="18"/>
      <c r="H272" s="22">
        <v>11643.323996265173</v>
      </c>
      <c r="I272" s="22">
        <v>4416898</v>
      </c>
      <c r="J272" s="77"/>
      <c r="K272" s="77">
        <v>172436.97478991598</v>
      </c>
      <c r="M272" s="81">
        <f t="shared" si="53"/>
        <v>-1013564.060952829</v>
      </c>
      <c r="N272" s="81">
        <f t="shared" si="54"/>
        <v>3332186.7103459192</v>
      </c>
      <c r="O272" s="81">
        <f t="shared" si="52"/>
        <v>36267</v>
      </c>
      <c r="P272" s="81">
        <f t="shared" si="52"/>
        <v>0</v>
      </c>
      <c r="Q272" s="81">
        <f t="shared" si="52"/>
        <v>0</v>
      </c>
      <c r="R272" s="81">
        <f t="shared" si="52"/>
        <v>11643.323996265173</v>
      </c>
      <c r="S272" s="81" t="str">
        <f t="shared" si="52"/>
        <v/>
      </c>
      <c r="T272" s="81">
        <f t="shared" si="52"/>
        <v>0</v>
      </c>
      <c r="U272" s="81">
        <f t="shared" si="52"/>
        <v>172436.97478991598</v>
      </c>
      <c r="V272" s="98">
        <f t="shared" si="55"/>
        <v>36724.549797696855</v>
      </c>
      <c r="W272" s="81">
        <f t="shared" si="56"/>
        <v>1159311.3246965453</v>
      </c>
      <c r="X272" s="81">
        <f t="shared" si="57"/>
        <v>11643.323996265173</v>
      </c>
      <c r="Y272" s="81">
        <f t="shared" si="58"/>
        <v>133916.50148801028</v>
      </c>
      <c r="Z272" s="81">
        <f t="shared" si="59"/>
        <v>2172875.3856493742</v>
      </c>
      <c r="AA272" s="114">
        <f t="shared" si="60"/>
        <v>1.8742811696574548</v>
      </c>
      <c r="AC272" s="82">
        <f t="shared" si="61"/>
        <v>36725</v>
      </c>
      <c r="AD272" s="128">
        <f t="shared" si="62"/>
        <v>6978</v>
      </c>
      <c r="AE272" s="129">
        <f t="shared" si="63"/>
        <v>43703</v>
      </c>
    </row>
    <row r="273" spans="1:31" ht="50.1" customHeight="1" x14ac:dyDescent="0.25">
      <c r="A273" s="113">
        <v>261</v>
      </c>
      <c r="B273" s="19" t="s">
        <v>297</v>
      </c>
      <c r="C273" s="20" t="s">
        <v>11</v>
      </c>
      <c r="D273" s="17">
        <v>1</v>
      </c>
      <c r="E273" s="100">
        <v>385046</v>
      </c>
      <c r="F273" s="18"/>
      <c r="G273" s="18">
        <v>443300</v>
      </c>
      <c r="H273" s="22">
        <v>182216.38655462186</v>
      </c>
      <c r="I273" s="22">
        <v>595895</v>
      </c>
      <c r="J273" s="77"/>
      <c r="K273" s="77">
        <v>192100.84033613445</v>
      </c>
      <c r="M273" s="81">
        <f t="shared" si="53"/>
        <v>184348.18822088878</v>
      </c>
      <c r="N273" s="81">
        <f t="shared" si="54"/>
        <v>535075.10253541381</v>
      </c>
      <c r="O273" s="81">
        <f t="shared" si="52"/>
        <v>385046</v>
      </c>
      <c r="P273" s="81" t="str">
        <f t="shared" si="52"/>
        <v/>
      </c>
      <c r="Q273" s="81">
        <f t="shared" si="52"/>
        <v>443300</v>
      </c>
      <c r="R273" s="81" t="str">
        <f t="shared" ref="R273:U275" si="64">IF(AND(H273&gt;$M273,H273&lt;$N273),H273,"")</f>
        <v/>
      </c>
      <c r="S273" s="81" t="str">
        <f t="shared" si="64"/>
        <v/>
      </c>
      <c r="T273" s="81" t="str">
        <f t="shared" si="64"/>
        <v/>
      </c>
      <c r="U273" s="81">
        <f t="shared" si="64"/>
        <v>192100.84033613445</v>
      </c>
      <c r="V273" s="98">
        <f t="shared" si="55"/>
        <v>340148.94677871146</v>
      </c>
      <c r="W273" s="81">
        <f t="shared" si="56"/>
        <v>359711.64537815127</v>
      </c>
      <c r="X273" s="81">
        <f t="shared" si="57"/>
        <v>182216.38655462186</v>
      </c>
      <c r="Y273" s="81">
        <f t="shared" si="58"/>
        <v>323816.78509068536</v>
      </c>
      <c r="Z273" s="81">
        <f t="shared" si="59"/>
        <v>175363.45715726248</v>
      </c>
      <c r="AA273" s="114">
        <f t="shared" si="60"/>
        <v>0.48751120351666544</v>
      </c>
      <c r="AC273" s="82">
        <f t="shared" si="61"/>
        <v>340149</v>
      </c>
      <c r="AD273" s="128">
        <f t="shared" si="62"/>
        <v>64628</v>
      </c>
      <c r="AE273" s="129">
        <f t="shared" si="63"/>
        <v>404777</v>
      </c>
    </row>
    <row r="274" spans="1:31" ht="50.1" customHeight="1" x14ac:dyDescent="0.25">
      <c r="A274" s="113">
        <v>262</v>
      </c>
      <c r="B274" s="19" t="s">
        <v>298</v>
      </c>
      <c r="C274" s="20" t="s">
        <v>92</v>
      </c>
      <c r="D274" s="17">
        <v>1</v>
      </c>
      <c r="E274" s="100">
        <v>260570</v>
      </c>
      <c r="F274" s="18"/>
      <c r="G274" s="18">
        <v>180000</v>
      </c>
      <c r="H274" s="22">
        <v>259947.47899159664</v>
      </c>
      <c r="I274" s="22">
        <v>9946</v>
      </c>
      <c r="J274" s="77"/>
      <c r="K274" s="77">
        <v>178487.3949579832</v>
      </c>
      <c r="M274" s="81">
        <f t="shared" si="53"/>
        <v>75590.176563608111</v>
      </c>
      <c r="N274" s="81">
        <f t="shared" si="54"/>
        <v>279990.17301622382</v>
      </c>
      <c r="O274" s="81">
        <f t="shared" ref="O274:Q275" si="65">IF(AND(E274&gt;$M274,E274&lt;$N274),E274,"")</f>
        <v>260570</v>
      </c>
      <c r="P274" s="81" t="str">
        <f t="shared" si="65"/>
        <v/>
      </c>
      <c r="Q274" s="81">
        <f t="shared" si="65"/>
        <v>180000</v>
      </c>
      <c r="R274" s="81">
        <f t="shared" si="64"/>
        <v>259947.47899159664</v>
      </c>
      <c r="S274" s="81" t="str">
        <f t="shared" si="64"/>
        <v/>
      </c>
      <c r="T274" s="81" t="str">
        <f t="shared" si="64"/>
        <v/>
      </c>
      <c r="U274" s="81">
        <f t="shared" si="64"/>
        <v>178487.3949579832</v>
      </c>
      <c r="V274" s="98">
        <f t="shared" si="55"/>
        <v>219751.21848739494</v>
      </c>
      <c r="W274" s="81">
        <f t="shared" si="56"/>
        <v>177790.17478991597</v>
      </c>
      <c r="X274" s="81">
        <f t="shared" si="57"/>
        <v>9946</v>
      </c>
      <c r="Y274" s="81">
        <f t="shared" si="58"/>
        <v>116699.15376011051</v>
      </c>
      <c r="Z274" s="81">
        <f t="shared" si="59"/>
        <v>102199.99822630786</v>
      </c>
      <c r="AA274" s="114">
        <f t="shared" si="60"/>
        <v>0.57483490494945233</v>
      </c>
      <c r="AC274" s="82">
        <f t="shared" si="61"/>
        <v>177790</v>
      </c>
      <c r="AD274" s="128">
        <f t="shared" si="62"/>
        <v>33780</v>
      </c>
      <c r="AE274" s="129">
        <f t="shared" si="63"/>
        <v>211570</v>
      </c>
    </row>
    <row r="275" spans="1:31" ht="50.1" customHeight="1" thickBot="1" x14ac:dyDescent="0.3">
      <c r="A275" s="115">
        <v>263</v>
      </c>
      <c r="B275" s="116" t="s">
        <v>299</v>
      </c>
      <c r="C275" s="117" t="s">
        <v>11</v>
      </c>
      <c r="D275" s="118">
        <v>1</v>
      </c>
      <c r="E275" s="119">
        <v>16810</v>
      </c>
      <c r="F275" s="120"/>
      <c r="G275" s="120">
        <v>10000</v>
      </c>
      <c r="H275" s="121">
        <v>11447.245564892622</v>
      </c>
      <c r="I275" s="121"/>
      <c r="J275" s="122"/>
      <c r="K275" s="122">
        <v>210252.10084033615</v>
      </c>
      <c r="L275" s="123"/>
      <c r="M275" s="124">
        <f t="shared" si="53"/>
        <v>-36665.945265611503</v>
      </c>
      <c r="N275" s="124">
        <f t="shared" si="54"/>
        <v>160920.61846822588</v>
      </c>
      <c r="O275" s="124">
        <f t="shared" si="65"/>
        <v>16810</v>
      </c>
      <c r="P275" s="124">
        <f t="shared" si="65"/>
        <v>0</v>
      </c>
      <c r="Q275" s="124">
        <f t="shared" si="65"/>
        <v>10000</v>
      </c>
      <c r="R275" s="124">
        <f t="shared" si="64"/>
        <v>11447.245564892622</v>
      </c>
      <c r="S275" s="124">
        <f t="shared" si="64"/>
        <v>0</v>
      </c>
      <c r="T275" s="124">
        <f t="shared" si="64"/>
        <v>0</v>
      </c>
      <c r="U275" s="124" t="str">
        <f t="shared" si="64"/>
        <v/>
      </c>
      <c r="V275" s="98">
        <f t="shared" si="55"/>
        <v>6376.207594148771</v>
      </c>
      <c r="W275" s="124">
        <f t="shared" si="56"/>
        <v>62127.336601307194</v>
      </c>
      <c r="X275" s="124">
        <f t="shared" si="57"/>
        <v>10000</v>
      </c>
      <c r="Y275" s="124">
        <f t="shared" si="58"/>
        <v>25220.41706797123</v>
      </c>
      <c r="Z275" s="124">
        <f t="shared" si="59"/>
        <v>98793.281866918696</v>
      </c>
      <c r="AA275" s="126">
        <f t="shared" si="60"/>
        <v>1.5901741048535474</v>
      </c>
      <c r="AC275" s="82">
        <f t="shared" si="61"/>
        <v>6376</v>
      </c>
      <c r="AD275" s="128">
        <f t="shared" si="62"/>
        <v>1211</v>
      </c>
      <c r="AE275" s="129">
        <f t="shared" si="63"/>
        <v>7587</v>
      </c>
    </row>
    <row r="276" spans="1:31" ht="3" customHeight="1" thickBot="1" x14ac:dyDescent="0.3">
      <c r="A276" s="83"/>
      <c r="B276" s="84"/>
      <c r="C276" s="85"/>
      <c r="D276" s="86"/>
      <c r="E276" s="86"/>
      <c r="F276" s="93"/>
      <c r="G276" s="93"/>
      <c r="H276" s="87"/>
      <c r="I276" s="87"/>
      <c r="J276" s="88"/>
      <c r="K276" s="88"/>
      <c r="V276" s="99"/>
      <c r="AA276" s="89"/>
      <c r="AC276" s="82">
        <f t="shared" si="61"/>
        <v>0</v>
      </c>
      <c r="AD276" s="128">
        <f t="shared" si="62"/>
        <v>0</v>
      </c>
      <c r="AE276" s="129">
        <f t="shared" si="63"/>
        <v>0</v>
      </c>
    </row>
    <row r="277" spans="1:31" ht="15.75" thickBot="1" x14ac:dyDescent="0.3">
      <c r="E277" s="101">
        <f>SUM(E13:E276)</f>
        <v>39094460</v>
      </c>
      <c r="F277" s="101">
        <f t="shared" ref="F277:K277" si="66">SUM(F13:F276)</f>
        <v>31749872.605042022</v>
      </c>
      <c r="G277" s="101">
        <f t="shared" si="66"/>
        <v>39556494</v>
      </c>
      <c r="H277" s="101">
        <f t="shared" si="66"/>
        <v>28288164.232359651</v>
      </c>
      <c r="I277" s="101">
        <f t="shared" si="66"/>
        <v>494099512</v>
      </c>
      <c r="J277" s="101">
        <f t="shared" si="66"/>
        <v>17728423</v>
      </c>
      <c r="K277" s="101">
        <f t="shared" si="66"/>
        <v>35044579.831932776</v>
      </c>
      <c r="V277" s="90">
        <f>SUM(V13:V275)</f>
        <v>29802415.867655937</v>
      </c>
      <c r="W277" s="91">
        <f t="shared" ref="W277:Y277" si="67">SUM(W13:W275)</f>
        <v>119939032.95642036</v>
      </c>
      <c r="X277" s="91">
        <f t="shared" si="67"/>
        <v>8501178.4183006492</v>
      </c>
      <c r="Y277" s="92">
        <f t="shared" si="67"/>
        <v>32284803.079042882</v>
      </c>
      <c r="AC277" s="103">
        <f>SUM(AC13:AC276)</f>
        <v>28799620</v>
      </c>
      <c r="AD277" s="102">
        <f>SUM(AD13:AD276)</f>
        <v>5471933</v>
      </c>
      <c r="AE277" s="102">
        <f>SUM(AE13:AE276)</f>
        <v>34271553</v>
      </c>
    </row>
    <row r="278" spans="1:31" x14ac:dyDescent="0.25">
      <c r="A278" s="161"/>
      <c r="B278" s="161"/>
      <c r="C278" s="161"/>
      <c r="D278" s="161"/>
      <c r="E278" s="161"/>
      <c r="F278" s="161"/>
      <c r="G278" s="161"/>
      <c r="H278" s="161"/>
      <c r="I278" s="161"/>
    </row>
    <row r="279" spans="1:31" x14ac:dyDescent="0.25">
      <c r="A279" s="161"/>
      <c r="B279" s="161"/>
      <c r="C279" s="161"/>
      <c r="D279" s="161"/>
      <c r="E279" s="161"/>
      <c r="F279" s="161"/>
      <c r="G279" s="161"/>
      <c r="H279" s="161"/>
      <c r="I279" s="161"/>
    </row>
  </sheetData>
  <mergeCells count="4">
    <mergeCell ref="A7:J7"/>
    <mergeCell ref="A9:J9"/>
    <mergeCell ref="A278:I278"/>
    <mergeCell ref="A279:I279"/>
  </mergeCells>
  <pageMargins left="0.7" right="0.7" top="0.75" bottom="0.75" header="0.3" footer="0.3"/>
  <pageSetup paperSize="9" scale="1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3"/>
  <dimension ref="A1:I277"/>
  <sheetViews>
    <sheetView view="pageBreakPreview" zoomScaleNormal="100" zoomScaleSheetLayoutView="100" workbookViewId="0">
      <selection activeCell="G12" sqref="G12:G245"/>
    </sheetView>
  </sheetViews>
  <sheetFormatPr baseColWidth="10" defaultColWidth="11.42578125" defaultRowHeight="15" x14ac:dyDescent="0.25"/>
  <cols>
    <col min="1" max="1" width="11.42578125" style="8" customWidth="1"/>
    <col min="2" max="2" width="76.7109375" style="9" customWidth="1"/>
    <col min="3" max="3" width="21.85546875" style="9" bestFit="1" customWidth="1"/>
    <col min="4" max="4" width="11.42578125" style="8"/>
    <col min="5" max="5" width="14.7109375" style="10" customWidth="1"/>
    <col min="6" max="6" width="17" style="11" customWidth="1"/>
    <col min="7" max="7" width="21.85546875" style="8" customWidth="1"/>
    <col min="8" max="8" width="67.7109375" customWidth="1"/>
  </cols>
  <sheetData>
    <row r="1" spans="1:9" s="23" customFormat="1" ht="12" x14ac:dyDescent="0.25"/>
    <row r="2" spans="1:9" s="23" customFormat="1" ht="12" x14ac:dyDescent="0.25"/>
    <row r="3" spans="1:9" s="24" customFormat="1" ht="14.25" x14ac:dyDescent="0.25">
      <c r="E3" s="25"/>
      <c r="F3" s="25"/>
      <c r="G3" s="26"/>
      <c r="H3" s="26"/>
      <c r="I3" s="26"/>
    </row>
    <row r="4" spans="1:9" s="24" customFormat="1" ht="14.25" x14ac:dyDescent="0.25">
      <c r="E4" s="25"/>
      <c r="F4" s="25"/>
      <c r="G4" s="26"/>
      <c r="H4" s="26"/>
      <c r="I4" s="26"/>
    </row>
    <row r="5" spans="1:9" s="24" customFormat="1" ht="14.25" x14ac:dyDescent="0.25">
      <c r="E5" s="25"/>
      <c r="F5" s="25"/>
      <c r="G5" s="26"/>
      <c r="H5" s="26"/>
      <c r="I5" s="26"/>
    </row>
    <row r="6" spans="1:9" s="24" customFormat="1" ht="14.25" x14ac:dyDescent="0.25">
      <c r="E6" s="25"/>
      <c r="F6" s="25"/>
      <c r="G6" s="26"/>
      <c r="H6" s="26"/>
      <c r="I6" s="26"/>
    </row>
    <row r="7" spans="1:9" s="1" customFormat="1" ht="40.5" customHeight="1" x14ac:dyDescent="0.25">
      <c r="A7" s="157" t="s">
        <v>0</v>
      </c>
      <c r="B7" s="158"/>
      <c r="C7" s="158"/>
      <c r="D7" s="158"/>
      <c r="E7" s="158"/>
      <c r="F7" s="158"/>
      <c r="G7" s="158"/>
      <c r="H7" s="158"/>
    </row>
    <row r="8" spans="1:9" s="7" customFormat="1" ht="3" customHeight="1" x14ac:dyDescent="0.25">
      <c r="A8" s="2"/>
      <c r="B8" s="3"/>
      <c r="C8" s="4"/>
      <c r="D8" s="4"/>
      <c r="E8" s="5"/>
      <c r="F8" s="4"/>
      <c r="G8" s="6"/>
    </row>
    <row r="9" spans="1:9" ht="40.5" customHeight="1" x14ac:dyDescent="0.25">
      <c r="A9" s="159" t="s">
        <v>1</v>
      </c>
      <c r="B9" s="160"/>
      <c r="C9" s="160"/>
      <c r="D9" s="160"/>
      <c r="E9" s="160"/>
      <c r="F9" s="160"/>
      <c r="G9" s="160"/>
      <c r="H9" s="160"/>
    </row>
    <row r="11" spans="1:9" s="14" customFormat="1" ht="61.5" customHeight="1" x14ac:dyDescent="0.25">
      <c r="A11" s="12" t="s">
        <v>9</v>
      </c>
      <c r="B11" s="12" t="s">
        <v>10</v>
      </c>
      <c r="C11" s="12" t="s">
        <v>11</v>
      </c>
      <c r="D11" s="12" t="s">
        <v>12</v>
      </c>
      <c r="E11" s="13" t="s">
        <v>13</v>
      </c>
      <c r="F11" s="13" t="s">
        <v>23</v>
      </c>
      <c r="G11" s="13" t="s">
        <v>334</v>
      </c>
      <c r="H11" s="13" t="s">
        <v>335</v>
      </c>
    </row>
    <row r="12" spans="1:9" ht="24.95" customHeight="1" x14ac:dyDescent="0.25">
      <c r="A12" s="15">
        <v>1</v>
      </c>
      <c r="B12" s="16" t="s">
        <v>25</v>
      </c>
      <c r="C12" s="15" t="s">
        <v>26</v>
      </c>
      <c r="D12" s="17">
        <v>1</v>
      </c>
      <c r="E12" s="18">
        <v>38462.184873949584</v>
      </c>
      <c r="F12" s="22">
        <f>+E12*19%</f>
        <v>7307.815126050421</v>
      </c>
      <c r="G12" s="22">
        <f>+E12+F12</f>
        <v>45770.000000000007</v>
      </c>
      <c r="H12" s="183" t="s">
        <v>336</v>
      </c>
    </row>
    <row r="13" spans="1:9" ht="24.95" customHeight="1" x14ac:dyDescent="0.25">
      <c r="A13" s="15">
        <v>2</v>
      </c>
      <c r="B13" s="16" t="s">
        <v>27</v>
      </c>
      <c r="C13" s="15" t="s">
        <v>11</v>
      </c>
      <c r="D13" s="17">
        <v>1</v>
      </c>
      <c r="E13" s="18">
        <v>180714.28571428571</v>
      </c>
      <c r="F13" s="22">
        <f t="shared" ref="F13:F76" si="0">+E13*19%</f>
        <v>34335.714285714283</v>
      </c>
      <c r="G13" s="22">
        <f t="shared" ref="G13:G76" si="1">+E13+F13</f>
        <v>215050</v>
      </c>
      <c r="H13" s="185"/>
    </row>
    <row r="14" spans="1:9" ht="24.95" customHeight="1" x14ac:dyDescent="0.25">
      <c r="A14" s="15">
        <v>3</v>
      </c>
      <c r="B14" s="16" t="s">
        <v>28</v>
      </c>
      <c r="C14" s="15" t="s">
        <v>26</v>
      </c>
      <c r="D14" s="17">
        <v>1</v>
      </c>
      <c r="E14" s="18">
        <v>253000</v>
      </c>
      <c r="F14" s="22">
        <f t="shared" si="0"/>
        <v>48070</v>
      </c>
      <c r="G14" s="22">
        <f t="shared" si="1"/>
        <v>301070</v>
      </c>
      <c r="H14" s="185"/>
    </row>
    <row r="15" spans="1:9" ht="24.95" customHeight="1" x14ac:dyDescent="0.25">
      <c r="A15" s="15">
        <v>4</v>
      </c>
      <c r="B15" s="16" t="s">
        <v>29</v>
      </c>
      <c r="C15" s="15" t="s">
        <v>30</v>
      </c>
      <c r="D15" s="17">
        <v>1</v>
      </c>
      <c r="E15" s="18">
        <v>183420.16806722688</v>
      </c>
      <c r="F15" s="22">
        <f t="shared" si="0"/>
        <v>34849.831932773108</v>
      </c>
      <c r="G15" s="22">
        <f t="shared" si="1"/>
        <v>218270</v>
      </c>
      <c r="H15" s="185"/>
    </row>
    <row r="16" spans="1:9" ht="24.95" customHeight="1" x14ac:dyDescent="0.25">
      <c r="A16" s="15">
        <v>5</v>
      </c>
      <c r="B16" s="16" t="s">
        <v>31</v>
      </c>
      <c r="C16" s="15" t="s">
        <v>11</v>
      </c>
      <c r="D16" s="17">
        <v>1</v>
      </c>
      <c r="E16" s="18">
        <v>67453.781512605041</v>
      </c>
      <c r="F16" s="22">
        <f t="shared" si="0"/>
        <v>12816.218487394957</v>
      </c>
      <c r="G16" s="22">
        <f t="shared" si="1"/>
        <v>80270</v>
      </c>
      <c r="H16" s="185"/>
    </row>
    <row r="17" spans="1:8" ht="24.95" customHeight="1" x14ac:dyDescent="0.25">
      <c r="A17" s="15">
        <v>6</v>
      </c>
      <c r="B17" s="16" t="s">
        <v>32</v>
      </c>
      <c r="C17" s="15" t="s">
        <v>11</v>
      </c>
      <c r="D17" s="17">
        <v>1</v>
      </c>
      <c r="E17" s="18">
        <v>53924.369747899153</v>
      </c>
      <c r="F17" s="22">
        <f t="shared" si="0"/>
        <v>10245.630252100838</v>
      </c>
      <c r="G17" s="22">
        <f t="shared" si="1"/>
        <v>64169.999999999993</v>
      </c>
      <c r="H17" s="185"/>
    </row>
    <row r="18" spans="1:8" ht="24.95" customHeight="1" x14ac:dyDescent="0.25">
      <c r="A18" s="15">
        <v>7</v>
      </c>
      <c r="B18" s="16" t="s">
        <v>33</v>
      </c>
      <c r="C18" s="15" t="s">
        <v>34</v>
      </c>
      <c r="D18" s="17">
        <v>1</v>
      </c>
      <c r="E18" s="18">
        <v>19327.731092436974</v>
      </c>
      <c r="F18" s="22">
        <f t="shared" si="0"/>
        <v>3672.2689075630251</v>
      </c>
      <c r="G18" s="22">
        <f t="shared" si="1"/>
        <v>23000</v>
      </c>
      <c r="H18" s="185"/>
    </row>
    <row r="19" spans="1:8" ht="24.95" customHeight="1" x14ac:dyDescent="0.25">
      <c r="A19" s="15">
        <v>8</v>
      </c>
      <c r="B19" s="16" t="s">
        <v>35</v>
      </c>
      <c r="C19" s="15" t="s">
        <v>11</v>
      </c>
      <c r="D19" s="17">
        <v>1</v>
      </c>
      <c r="E19" s="18">
        <v>655.21008403361338</v>
      </c>
      <c r="F19" s="22">
        <f t="shared" si="0"/>
        <v>124.48991596638655</v>
      </c>
      <c r="G19" s="22">
        <f t="shared" si="1"/>
        <v>779.69999999999993</v>
      </c>
      <c r="H19" s="185"/>
    </row>
    <row r="20" spans="1:8" ht="24.95" customHeight="1" x14ac:dyDescent="0.25">
      <c r="A20" s="15">
        <v>9</v>
      </c>
      <c r="B20" s="16" t="s">
        <v>36</v>
      </c>
      <c r="C20" s="15" t="s">
        <v>37</v>
      </c>
      <c r="D20" s="17">
        <v>1</v>
      </c>
      <c r="E20" s="18">
        <v>55857.142857142862</v>
      </c>
      <c r="F20" s="22">
        <f t="shared" si="0"/>
        <v>10612.857142857143</v>
      </c>
      <c r="G20" s="22">
        <f t="shared" si="1"/>
        <v>66470</v>
      </c>
      <c r="H20" s="185"/>
    </row>
    <row r="21" spans="1:8" ht="24.95" customHeight="1" x14ac:dyDescent="0.25">
      <c r="A21" s="15">
        <v>10</v>
      </c>
      <c r="B21" s="16" t="s">
        <v>38</v>
      </c>
      <c r="C21" s="15" t="s">
        <v>11</v>
      </c>
      <c r="D21" s="17">
        <v>1</v>
      </c>
      <c r="E21" s="18">
        <v>127563.02521008404</v>
      </c>
      <c r="F21" s="22">
        <f t="shared" si="0"/>
        <v>24236.97478991597</v>
      </c>
      <c r="G21" s="22">
        <f t="shared" si="1"/>
        <v>151800</v>
      </c>
      <c r="H21" s="185"/>
    </row>
    <row r="22" spans="1:8" ht="24.95" customHeight="1" x14ac:dyDescent="0.25">
      <c r="A22" s="15">
        <v>11</v>
      </c>
      <c r="B22" s="16" t="s">
        <v>39</v>
      </c>
      <c r="C22" s="15" t="s">
        <v>11</v>
      </c>
      <c r="D22" s="17">
        <v>1</v>
      </c>
      <c r="E22" s="18">
        <v>5411.7647058823522</v>
      </c>
      <c r="F22" s="22">
        <f t="shared" si="0"/>
        <v>1028.2352941176468</v>
      </c>
      <c r="G22" s="22">
        <f t="shared" si="1"/>
        <v>6439.9999999999991</v>
      </c>
      <c r="H22" s="185"/>
    </row>
    <row r="23" spans="1:8" x14ac:dyDescent="0.25">
      <c r="A23" s="15">
        <v>12</v>
      </c>
      <c r="B23" s="16" t="s">
        <v>40</v>
      </c>
      <c r="C23" s="15" t="s">
        <v>11</v>
      </c>
      <c r="D23" s="17">
        <v>1</v>
      </c>
      <c r="E23" s="18">
        <v>71512.605042016803</v>
      </c>
      <c r="F23" s="22">
        <f t="shared" si="0"/>
        <v>13587.394957983193</v>
      </c>
      <c r="G23" s="22">
        <f t="shared" si="1"/>
        <v>85100</v>
      </c>
      <c r="H23" s="185"/>
    </row>
    <row r="24" spans="1:8" ht="24.95" customHeight="1" x14ac:dyDescent="0.25">
      <c r="A24" s="15">
        <v>13</v>
      </c>
      <c r="B24" s="16" t="s">
        <v>41</v>
      </c>
      <c r="C24" s="15" t="s">
        <v>11</v>
      </c>
      <c r="D24" s="17">
        <v>1</v>
      </c>
      <c r="E24" s="18">
        <v>368966.3865546218</v>
      </c>
      <c r="F24" s="22">
        <f t="shared" si="0"/>
        <v>70103.613445378141</v>
      </c>
      <c r="G24" s="22">
        <f t="shared" si="1"/>
        <v>439069.99999999994</v>
      </c>
      <c r="H24" s="185"/>
    </row>
    <row r="25" spans="1:8" ht="24.95" customHeight="1" x14ac:dyDescent="0.25">
      <c r="A25" s="15">
        <v>14</v>
      </c>
      <c r="B25" s="16" t="s">
        <v>42</v>
      </c>
      <c r="C25" s="15" t="s">
        <v>11</v>
      </c>
      <c r="D25" s="17">
        <v>1</v>
      </c>
      <c r="E25" s="18">
        <v>103983.19327731091</v>
      </c>
      <c r="F25" s="22">
        <f t="shared" si="0"/>
        <v>19756.806722689074</v>
      </c>
      <c r="G25" s="22">
        <f t="shared" si="1"/>
        <v>123739.99999999999</v>
      </c>
      <c r="H25" s="185"/>
    </row>
    <row r="26" spans="1:8" ht="24.95" customHeight="1" x14ac:dyDescent="0.25">
      <c r="A26" s="15">
        <v>15</v>
      </c>
      <c r="B26" s="16" t="s">
        <v>43</v>
      </c>
      <c r="C26" s="15" t="s">
        <v>11</v>
      </c>
      <c r="D26" s="17">
        <v>1</v>
      </c>
      <c r="E26" s="18">
        <v>96928.57142857142</v>
      </c>
      <c r="F26" s="22">
        <f t="shared" si="0"/>
        <v>18416.428571428569</v>
      </c>
      <c r="G26" s="22">
        <f t="shared" si="1"/>
        <v>115344.99999999999</v>
      </c>
      <c r="H26" s="185"/>
    </row>
    <row r="27" spans="1:8" ht="24.95" customHeight="1" x14ac:dyDescent="0.25">
      <c r="A27" s="15">
        <v>16</v>
      </c>
      <c r="B27" s="16" t="s">
        <v>44</v>
      </c>
      <c r="C27" s="15" t="s">
        <v>11</v>
      </c>
      <c r="D27" s="17">
        <v>1</v>
      </c>
      <c r="E27" s="18">
        <v>212411.76470588235</v>
      </c>
      <c r="F27" s="22">
        <f t="shared" si="0"/>
        <v>40358.23529411765</v>
      </c>
      <c r="G27" s="22">
        <f t="shared" si="1"/>
        <v>252770</v>
      </c>
      <c r="H27" s="185"/>
    </row>
    <row r="28" spans="1:8" ht="24.95" customHeight="1" x14ac:dyDescent="0.25">
      <c r="A28" s="15">
        <v>17</v>
      </c>
      <c r="B28" s="16" t="s">
        <v>45</v>
      </c>
      <c r="C28" s="15" t="s">
        <v>11</v>
      </c>
      <c r="D28" s="17">
        <v>1</v>
      </c>
      <c r="E28" s="18">
        <v>695605.04201680666</v>
      </c>
      <c r="F28" s="22">
        <f t="shared" si="0"/>
        <v>132164.95798319328</v>
      </c>
      <c r="G28" s="22">
        <f t="shared" si="1"/>
        <v>827770</v>
      </c>
      <c r="H28" s="185"/>
    </row>
    <row r="29" spans="1:8" ht="24.95" customHeight="1" x14ac:dyDescent="0.25">
      <c r="A29" s="15">
        <v>18</v>
      </c>
      <c r="B29" s="16" t="s">
        <v>46</v>
      </c>
      <c r="C29" s="15" t="s">
        <v>11</v>
      </c>
      <c r="D29" s="17">
        <v>1</v>
      </c>
      <c r="E29" s="18">
        <v>42327.731092436974</v>
      </c>
      <c r="F29" s="22">
        <f t="shared" si="0"/>
        <v>8042.2689075630251</v>
      </c>
      <c r="G29" s="22">
        <f t="shared" si="1"/>
        <v>50370</v>
      </c>
      <c r="H29" s="185"/>
    </row>
    <row r="30" spans="1:8" ht="24.95" customHeight="1" x14ac:dyDescent="0.25">
      <c r="A30" s="15">
        <v>19</v>
      </c>
      <c r="B30" s="16" t="s">
        <v>47</v>
      </c>
      <c r="C30" s="15" t="s">
        <v>48</v>
      </c>
      <c r="D30" s="17">
        <v>1</v>
      </c>
      <c r="E30" s="18">
        <v>33243.697478991598</v>
      </c>
      <c r="F30" s="22">
        <f t="shared" si="0"/>
        <v>6316.3025210084033</v>
      </c>
      <c r="G30" s="22">
        <f t="shared" si="1"/>
        <v>39560</v>
      </c>
      <c r="H30" s="185"/>
    </row>
    <row r="31" spans="1:8" ht="24.95" customHeight="1" x14ac:dyDescent="0.25">
      <c r="A31" s="15">
        <v>20</v>
      </c>
      <c r="B31" s="16" t="s">
        <v>49</v>
      </c>
      <c r="C31" s="15" t="s">
        <v>11</v>
      </c>
      <c r="D31" s="17">
        <v>1</v>
      </c>
      <c r="E31" s="18">
        <v>477201.68067226891</v>
      </c>
      <c r="F31" s="22">
        <f t="shared" si="0"/>
        <v>90668.319327731093</v>
      </c>
      <c r="G31" s="22">
        <f t="shared" si="1"/>
        <v>567870</v>
      </c>
      <c r="H31" s="185"/>
    </row>
    <row r="32" spans="1:8" ht="24.95" customHeight="1" x14ac:dyDescent="0.25">
      <c r="A32" s="15">
        <v>21</v>
      </c>
      <c r="B32" s="16" t="s">
        <v>50</v>
      </c>
      <c r="C32" s="15" t="s">
        <v>11</v>
      </c>
      <c r="D32" s="17">
        <v>1</v>
      </c>
      <c r="E32" s="18">
        <v>37302.521008403361</v>
      </c>
      <c r="F32" s="22">
        <f t="shared" si="0"/>
        <v>7087.4789915966385</v>
      </c>
      <c r="G32" s="22">
        <f t="shared" si="1"/>
        <v>44390</v>
      </c>
      <c r="H32" s="185"/>
    </row>
    <row r="33" spans="1:8" ht="24.95" customHeight="1" x14ac:dyDescent="0.25">
      <c r="A33" s="15">
        <v>22</v>
      </c>
      <c r="B33" s="16" t="s">
        <v>51</v>
      </c>
      <c r="C33" s="15" t="s">
        <v>11</v>
      </c>
      <c r="D33" s="17">
        <v>1</v>
      </c>
      <c r="E33" s="18">
        <v>41554.621848739494</v>
      </c>
      <c r="F33" s="22">
        <f t="shared" si="0"/>
        <v>7895.3781512605037</v>
      </c>
      <c r="G33" s="22">
        <f t="shared" si="1"/>
        <v>49450</v>
      </c>
      <c r="H33" s="185"/>
    </row>
    <row r="34" spans="1:8" ht="24.95" customHeight="1" x14ac:dyDescent="0.25">
      <c r="A34" s="15">
        <v>23</v>
      </c>
      <c r="B34" s="16" t="s">
        <v>52</v>
      </c>
      <c r="C34" s="15" t="s">
        <v>11</v>
      </c>
      <c r="D34" s="17">
        <v>1</v>
      </c>
      <c r="E34" s="18">
        <v>11596.638655462184</v>
      </c>
      <c r="F34" s="22">
        <f t="shared" si="0"/>
        <v>2203.3613445378151</v>
      </c>
      <c r="G34" s="22">
        <f t="shared" si="1"/>
        <v>13800</v>
      </c>
      <c r="H34" s="185"/>
    </row>
    <row r="35" spans="1:8" ht="24.95" customHeight="1" x14ac:dyDescent="0.25">
      <c r="A35" s="15">
        <v>24</v>
      </c>
      <c r="B35" s="16" t="s">
        <v>53</v>
      </c>
      <c r="C35" s="15" t="s">
        <v>11</v>
      </c>
      <c r="D35" s="17">
        <v>1</v>
      </c>
      <c r="E35" s="18">
        <v>30731.092436974792</v>
      </c>
      <c r="F35" s="22">
        <f t="shared" si="0"/>
        <v>5838.9075630252109</v>
      </c>
      <c r="G35" s="22">
        <f t="shared" si="1"/>
        <v>36570</v>
      </c>
      <c r="H35" s="185"/>
    </row>
    <row r="36" spans="1:8" ht="24.95" customHeight="1" x14ac:dyDescent="0.25">
      <c r="A36" s="15">
        <v>25</v>
      </c>
      <c r="B36" s="16" t="s">
        <v>54</v>
      </c>
      <c r="C36" s="15" t="s">
        <v>11</v>
      </c>
      <c r="D36" s="17">
        <v>1</v>
      </c>
      <c r="E36" s="18">
        <v>22999.999999999996</v>
      </c>
      <c r="F36" s="22">
        <f t="shared" si="0"/>
        <v>4369.9999999999991</v>
      </c>
      <c r="G36" s="22">
        <f t="shared" si="1"/>
        <v>27369.999999999996</v>
      </c>
      <c r="H36" s="185"/>
    </row>
    <row r="37" spans="1:8" ht="24.95" customHeight="1" x14ac:dyDescent="0.25">
      <c r="A37" s="15">
        <v>26</v>
      </c>
      <c r="B37" s="16" t="s">
        <v>55</v>
      </c>
      <c r="C37" s="15" t="s">
        <v>11</v>
      </c>
      <c r="D37" s="17">
        <v>1</v>
      </c>
      <c r="E37" s="18">
        <v>9663.865546218487</v>
      </c>
      <c r="F37" s="22">
        <f t="shared" si="0"/>
        <v>1836.1344537815125</v>
      </c>
      <c r="G37" s="22">
        <f t="shared" si="1"/>
        <v>11500</v>
      </c>
      <c r="H37" s="185"/>
    </row>
    <row r="38" spans="1:8" ht="24.95" customHeight="1" x14ac:dyDescent="0.25">
      <c r="A38" s="15">
        <v>27</v>
      </c>
      <c r="B38" s="16" t="s">
        <v>56</v>
      </c>
      <c r="C38" s="15" t="s">
        <v>11</v>
      </c>
      <c r="D38" s="17">
        <v>1</v>
      </c>
      <c r="E38" s="18">
        <v>6957.9831932773113</v>
      </c>
      <c r="F38" s="22">
        <f t="shared" si="0"/>
        <v>1322.0168067226891</v>
      </c>
      <c r="G38" s="22">
        <f t="shared" si="1"/>
        <v>8280</v>
      </c>
      <c r="H38" s="185"/>
    </row>
    <row r="39" spans="1:8" ht="24.95" customHeight="1" x14ac:dyDescent="0.25">
      <c r="A39" s="15">
        <v>28</v>
      </c>
      <c r="B39" s="16" t="s">
        <v>57</v>
      </c>
      <c r="C39" s="15" t="s">
        <v>11</v>
      </c>
      <c r="D39" s="17">
        <v>1</v>
      </c>
      <c r="E39" s="18">
        <v>15268.90756302521</v>
      </c>
      <c r="F39" s="22">
        <f t="shared" si="0"/>
        <v>2901.09243697479</v>
      </c>
      <c r="G39" s="22">
        <f t="shared" si="1"/>
        <v>18170</v>
      </c>
      <c r="H39" s="185"/>
    </row>
    <row r="40" spans="1:8" ht="24.95" customHeight="1" x14ac:dyDescent="0.25">
      <c r="A40" s="15">
        <v>29</v>
      </c>
      <c r="B40" s="16" t="s">
        <v>58</v>
      </c>
      <c r="C40" s="15" t="s">
        <v>11</v>
      </c>
      <c r="D40" s="17">
        <v>1</v>
      </c>
      <c r="E40" s="18">
        <v>7537.8151260504201</v>
      </c>
      <c r="F40" s="22">
        <f t="shared" si="0"/>
        <v>1432.1848739495799</v>
      </c>
      <c r="G40" s="22">
        <f t="shared" si="1"/>
        <v>8970</v>
      </c>
      <c r="H40" s="185"/>
    </row>
    <row r="41" spans="1:8" ht="24.95" customHeight="1" x14ac:dyDescent="0.25">
      <c r="A41" s="15">
        <v>30</v>
      </c>
      <c r="B41" s="16" t="s">
        <v>59</v>
      </c>
      <c r="C41" s="15" t="s">
        <v>11</v>
      </c>
      <c r="D41" s="17">
        <v>1</v>
      </c>
      <c r="E41" s="18">
        <v>24932.773109243695</v>
      </c>
      <c r="F41" s="22">
        <f t="shared" si="0"/>
        <v>4737.2268907563021</v>
      </c>
      <c r="G41" s="22">
        <f t="shared" si="1"/>
        <v>29669.999999999996</v>
      </c>
      <c r="H41" s="185"/>
    </row>
    <row r="42" spans="1:8" ht="24.95" customHeight="1" x14ac:dyDescent="0.25">
      <c r="A42" s="15">
        <v>31</v>
      </c>
      <c r="B42" s="16" t="s">
        <v>60</v>
      </c>
      <c r="C42" s="15" t="s">
        <v>11</v>
      </c>
      <c r="D42" s="17">
        <v>1</v>
      </c>
      <c r="E42" s="18">
        <v>30731.092436974792</v>
      </c>
      <c r="F42" s="22">
        <f t="shared" si="0"/>
        <v>5838.9075630252109</v>
      </c>
      <c r="G42" s="22">
        <f t="shared" si="1"/>
        <v>36570</v>
      </c>
      <c r="H42" s="185"/>
    </row>
    <row r="43" spans="1:8" ht="24.95" customHeight="1" x14ac:dyDescent="0.25">
      <c r="A43" s="15">
        <v>32</v>
      </c>
      <c r="B43" s="16" t="s">
        <v>61</v>
      </c>
      <c r="C43" s="15" t="s">
        <v>11</v>
      </c>
      <c r="D43" s="17">
        <v>1</v>
      </c>
      <c r="E43" s="18">
        <v>16235.294117647059</v>
      </c>
      <c r="F43" s="22">
        <f t="shared" si="0"/>
        <v>3084.7058823529414</v>
      </c>
      <c r="G43" s="22">
        <f t="shared" si="1"/>
        <v>19320</v>
      </c>
      <c r="H43" s="185"/>
    </row>
    <row r="44" spans="1:8" ht="24.95" customHeight="1" x14ac:dyDescent="0.25">
      <c r="A44" s="15">
        <v>33</v>
      </c>
      <c r="B44" s="16" t="s">
        <v>62</v>
      </c>
      <c r="C44" s="15" t="s">
        <v>11</v>
      </c>
      <c r="D44" s="17">
        <v>1</v>
      </c>
      <c r="E44" s="18">
        <v>22999.999999999996</v>
      </c>
      <c r="F44" s="22">
        <f t="shared" si="0"/>
        <v>4369.9999999999991</v>
      </c>
      <c r="G44" s="22">
        <f t="shared" si="1"/>
        <v>27369.999999999996</v>
      </c>
      <c r="H44" s="185"/>
    </row>
    <row r="45" spans="1:8" ht="25.5" x14ac:dyDescent="0.25">
      <c r="A45" s="15">
        <v>34</v>
      </c>
      <c r="B45" s="16" t="s">
        <v>63</v>
      </c>
      <c r="C45" s="15" t="s">
        <v>11</v>
      </c>
      <c r="D45" s="17">
        <v>1</v>
      </c>
      <c r="E45" s="18">
        <v>5701.6806722689071</v>
      </c>
      <c r="F45" s="22">
        <f t="shared" si="0"/>
        <v>1083.3193277310922</v>
      </c>
      <c r="G45" s="22">
        <f t="shared" si="1"/>
        <v>6784.9999999999991</v>
      </c>
      <c r="H45" s="185"/>
    </row>
    <row r="46" spans="1:8" ht="25.5" x14ac:dyDescent="0.25">
      <c r="A46" s="15">
        <v>35</v>
      </c>
      <c r="B46" s="16" t="s">
        <v>64</v>
      </c>
      <c r="C46" s="15" t="s">
        <v>11</v>
      </c>
      <c r="D46" s="17">
        <v>1</v>
      </c>
      <c r="E46" s="18">
        <v>16621.848739495799</v>
      </c>
      <c r="F46" s="22">
        <f t="shared" si="0"/>
        <v>3158.1512605042017</v>
      </c>
      <c r="G46" s="22">
        <f t="shared" si="1"/>
        <v>19780</v>
      </c>
      <c r="H46" s="185"/>
    </row>
    <row r="47" spans="1:8" ht="25.5" x14ac:dyDescent="0.25">
      <c r="A47" s="15">
        <v>36</v>
      </c>
      <c r="B47" s="16" t="s">
        <v>65</v>
      </c>
      <c r="C47" s="15" t="s">
        <v>11</v>
      </c>
      <c r="D47" s="17">
        <v>1</v>
      </c>
      <c r="E47" s="18">
        <v>21067.226890756301</v>
      </c>
      <c r="F47" s="22">
        <f t="shared" si="0"/>
        <v>4002.7731092436975</v>
      </c>
      <c r="G47" s="22">
        <f t="shared" si="1"/>
        <v>25070</v>
      </c>
      <c r="H47" s="185"/>
    </row>
    <row r="48" spans="1:8" ht="25.5" x14ac:dyDescent="0.25">
      <c r="A48" s="15">
        <v>37</v>
      </c>
      <c r="B48" s="16" t="s">
        <v>66</v>
      </c>
      <c r="C48" s="15" t="s">
        <v>11</v>
      </c>
      <c r="D48" s="17">
        <v>1</v>
      </c>
      <c r="E48" s="18">
        <v>4348.7394957983197</v>
      </c>
      <c r="F48" s="22">
        <f t="shared" si="0"/>
        <v>826.26050420168076</v>
      </c>
      <c r="G48" s="22">
        <f t="shared" si="1"/>
        <v>5175</v>
      </c>
      <c r="H48" s="185"/>
    </row>
    <row r="49" spans="1:8" ht="25.5" x14ac:dyDescent="0.25">
      <c r="A49" s="15">
        <v>38</v>
      </c>
      <c r="B49" s="16" t="s">
        <v>67</v>
      </c>
      <c r="C49" s="15" t="s">
        <v>11</v>
      </c>
      <c r="D49" s="17">
        <v>1</v>
      </c>
      <c r="E49" s="18">
        <v>6552.1008403361338</v>
      </c>
      <c r="F49" s="22">
        <f t="shared" si="0"/>
        <v>1244.8991596638655</v>
      </c>
      <c r="G49" s="22">
        <f t="shared" si="1"/>
        <v>7796.9999999999991</v>
      </c>
      <c r="H49" s="185"/>
    </row>
    <row r="50" spans="1:8" ht="25.5" x14ac:dyDescent="0.25">
      <c r="A50" s="15">
        <v>39</v>
      </c>
      <c r="B50" s="16" t="s">
        <v>68</v>
      </c>
      <c r="C50" s="15" t="s">
        <v>11</v>
      </c>
      <c r="D50" s="17">
        <v>1</v>
      </c>
      <c r="E50" s="18">
        <v>6552.1008403361338</v>
      </c>
      <c r="F50" s="22">
        <f t="shared" si="0"/>
        <v>1244.8991596638655</v>
      </c>
      <c r="G50" s="22">
        <f t="shared" si="1"/>
        <v>7796.9999999999991</v>
      </c>
      <c r="H50" s="185"/>
    </row>
    <row r="51" spans="1:8" ht="25.5" x14ac:dyDescent="0.25">
      <c r="A51" s="15">
        <v>40</v>
      </c>
      <c r="B51" s="16" t="s">
        <v>69</v>
      </c>
      <c r="C51" s="15" t="s">
        <v>11</v>
      </c>
      <c r="D51" s="17">
        <v>1</v>
      </c>
      <c r="E51" s="18">
        <v>9373.9495798319331</v>
      </c>
      <c r="F51" s="22">
        <f t="shared" si="0"/>
        <v>1781.0504201680674</v>
      </c>
      <c r="G51" s="22">
        <f t="shared" si="1"/>
        <v>11155</v>
      </c>
      <c r="H51" s="185"/>
    </row>
    <row r="52" spans="1:8" ht="25.5" x14ac:dyDescent="0.25">
      <c r="A52" s="15">
        <v>41</v>
      </c>
      <c r="B52" s="16" t="s">
        <v>70</v>
      </c>
      <c r="C52" s="15" t="s">
        <v>11</v>
      </c>
      <c r="D52" s="17">
        <v>1</v>
      </c>
      <c r="E52" s="18">
        <v>12369.747899159664</v>
      </c>
      <c r="F52" s="22">
        <f t="shared" si="0"/>
        <v>2350.252100840336</v>
      </c>
      <c r="G52" s="22">
        <f t="shared" si="1"/>
        <v>14720</v>
      </c>
      <c r="H52" s="185"/>
    </row>
    <row r="53" spans="1:8" ht="25.5" x14ac:dyDescent="0.25">
      <c r="A53" s="15">
        <v>42</v>
      </c>
      <c r="B53" s="16" t="s">
        <v>71</v>
      </c>
      <c r="C53" s="15" t="s">
        <v>11</v>
      </c>
      <c r="D53" s="17">
        <v>1</v>
      </c>
      <c r="E53" s="18">
        <v>11886.554621848738</v>
      </c>
      <c r="F53" s="22">
        <f t="shared" si="0"/>
        <v>2258.4453781512602</v>
      </c>
      <c r="G53" s="22">
        <f t="shared" si="1"/>
        <v>14144.999999999998</v>
      </c>
      <c r="H53" s="185"/>
    </row>
    <row r="54" spans="1:8" ht="25.5" x14ac:dyDescent="0.25">
      <c r="A54" s="15">
        <v>43</v>
      </c>
      <c r="B54" s="16" t="s">
        <v>72</v>
      </c>
      <c r="C54" s="15" t="s">
        <v>11</v>
      </c>
      <c r="D54" s="17">
        <v>1</v>
      </c>
      <c r="E54" s="18">
        <v>1739.4957983193278</v>
      </c>
      <c r="F54" s="22">
        <f t="shared" si="0"/>
        <v>330.50420168067228</v>
      </c>
      <c r="G54" s="22">
        <f t="shared" si="1"/>
        <v>2070</v>
      </c>
      <c r="H54" s="185"/>
    </row>
    <row r="55" spans="1:8" ht="24.95" customHeight="1" x14ac:dyDescent="0.25">
      <c r="A55" s="15">
        <v>44</v>
      </c>
      <c r="B55" s="16" t="s">
        <v>73</v>
      </c>
      <c r="C55" s="15" t="s">
        <v>11</v>
      </c>
      <c r="D55" s="17">
        <v>1</v>
      </c>
      <c r="E55" s="18">
        <v>2802.5210084033611</v>
      </c>
      <c r="F55" s="22">
        <f t="shared" si="0"/>
        <v>532.47899159663859</v>
      </c>
      <c r="G55" s="22">
        <f t="shared" si="1"/>
        <v>3334.9999999999995</v>
      </c>
      <c r="H55" s="185"/>
    </row>
    <row r="56" spans="1:8" ht="24.95" customHeight="1" x14ac:dyDescent="0.25">
      <c r="A56" s="15">
        <v>45</v>
      </c>
      <c r="B56" s="16" t="s">
        <v>74</v>
      </c>
      <c r="C56" s="15" t="s">
        <v>11</v>
      </c>
      <c r="D56" s="17">
        <v>1</v>
      </c>
      <c r="E56" s="18">
        <v>21067.226890756301</v>
      </c>
      <c r="F56" s="22">
        <f t="shared" si="0"/>
        <v>4002.7731092436975</v>
      </c>
      <c r="G56" s="22">
        <f t="shared" si="1"/>
        <v>25070</v>
      </c>
      <c r="H56" s="185"/>
    </row>
    <row r="57" spans="1:8" ht="24.95" customHeight="1" x14ac:dyDescent="0.25">
      <c r="A57" s="15">
        <v>46</v>
      </c>
      <c r="B57" s="16" t="s">
        <v>75</v>
      </c>
      <c r="C57" s="15" t="s">
        <v>76</v>
      </c>
      <c r="D57" s="17">
        <v>1</v>
      </c>
      <c r="E57" s="18">
        <v>15249.579831932773</v>
      </c>
      <c r="F57" s="22">
        <f t="shared" si="0"/>
        <v>2897.4201680672268</v>
      </c>
      <c r="G57" s="22">
        <f t="shared" si="1"/>
        <v>18147</v>
      </c>
      <c r="H57" s="185"/>
    </row>
    <row r="58" spans="1:8" ht="24.95" customHeight="1" x14ac:dyDescent="0.25">
      <c r="A58" s="15">
        <v>47</v>
      </c>
      <c r="B58" s="16" t="s">
        <v>77</v>
      </c>
      <c r="C58" s="15" t="s">
        <v>11</v>
      </c>
      <c r="D58" s="17">
        <v>1</v>
      </c>
      <c r="E58" s="18">
        <v>830899.15966386546</v>
      </c>
      <c r="F58" s="22">
        <f t="shared" si="0"/>
        <v>157870.84033613445</v>
      </c>
      <c r="G58" s="22">
        <f t="shared" si="1"/>
        <v>988769.99999999988</v>
      </c>
      <c r="H58" s="185"/>
    </row>
    <row r="59" spans="1:8" ht="24.95" customHeight="1" x14ac:dyDescent="0.25">
      <c r="A59" s="15">
        <v>48</v>
      </c>
      <c r="B59" s="16" t="s">
        <v>78</v>
      </c>
      <c r="C59" s="15" t="s">
        <v>76</v>
      </c>
      <c r="D59" s="17">
        <v>1</v>
      </c>
      <c r="E59" s="18">
        <v>5798.319327731092</v>
      </c>
      <c r="F59" s="22">
        <f t="shared" si="0"/>
        <v>1101.6806722689075</v>
      </c>
      <c r="G59" s="22">
        <f t="shared" si="1"/>
        <v>6900</v>
      </c>
      <c r="H59" s="185"/>
    </row>
    <row r="60" spans="1:8" ht="24.95" customHeight="1" x14ac:dyDescent="0.25">
      <c r="A60" s="15">
        <v>49</v>
      </c>
      <c r="B60" s="16" t="s">
        <v>79</v>
      </c>
      <c r="C60" s="15" t="s">
        <v>76</v>
      </c>
      <c r="D60" s="17">
        <v>1</v>
      </c>
      <c r="E60" s="18">
        <v>18361.344537815126</v>
      </c>
      <c r="F60" s="22">
        <f t="shared" si="0"/>
        <v>3488.6554621848741</v>
      </c>
      <c r="G60" s="22">
        <f t="shared" si="1"/>
        <v>21850</v>
      </c>
      <c r="H60" s="185"/>
    </row>
    <row r="61" spans="1:8" ht="24.95" customHeight="1" x14ac:dyDescent="0.25">
      <c r="A61" s="15">
        <v>50</v>
      </c>
      <c r="B61" s="16" t="s">
        <v>80</v>
      </c>
      <c r="C61" s="15" t="s">
        <v>11</v>
      </c>
      <c r="D61" s="17">
        <v>1</v>
      </c>
      <c r="E61" s="18">
        <v>9277.310924369749</v>
      </c>
      <c r="F61" s="22">
        <f t="shared" si="0"/>
        <v>1762.6890756302523</v>
      </c>
      <c r="G61" s="22">
        <f t="shared" si="1"/>
        <v>11040.000000000002</v>
      </c>
      <c r="H61" s="185"/>
    </row>
    <row r="62" spans="1:8" ht="26.1" customHeight="1" x14ac:dyDescent="0.25">
      <c r="A62" s="15">
        <v>51</v>
      </c>
      <c r="B62" s="19" t="s">
        <v>81</v>
      </c>
      <c r="C62" s="20" t="s">
        <v>11</v>
      </c>
      <c r="D62" s="17">
        <v>1</v>
      </c>
      <c r="E62" s="18">
        <v>123504.20168067227</v>
      </c>
      <c r="F62" s="22">
        <f t="shared" si="0"/>
        <v>23465.798319327732</v>
      </c>
      <c r="G62" s="22">
        <f t="shared" si="1"/>
        <v>146970</v>
      </c>
      <c r="H62" s="185"/>
    </row>
    <row r="63" spans="1:8" ht="26.1" customHeight="1" x14ac:dyDescent="0.25">
      <c r="A63" s="15">
        <v>52</v>
      </c>
      <c r="B63" s="19" t="s">
        <v>82</v>
      </c>
      <c r="C63" s="20" t="s">
        <v>11</v>
      </c>
      <c r="D63" s="17">
        <v>1</v>
      </c>
      <c r="E63" s="18">
        <v>205163.86554621847</v>
      </c>
      <c r="F63" s="22">
        <f t="shared" si="0"/>
        <v>38981.134453781509</v>
      </c>
      <c r="G63" s="22">
        <f t="shared" si="1"/>
        <v>244144.99999999997</v>
      </c>
      <c r="H63" s="185"/>
    </row>
    <row r="64" spans="1:8" ht="26.1" customHeight="1" x14ac:dyDescent="0.25">
      <c r="A64" s="15">
        <v>53</v>
      </c>
      <c r="B64" s="19" t="s">
        <v>83</v>
      </c>
      <c r="C64" s="20" t="s">
        <v>11</v>
      </c>
      <c r="D64" s="17">
        <v>1</v>
      </c>
      <c r="E64" s="18">
        <v>167957.98319327729</v>
      </c>
      <c r="F64" s="22">
        <f t="shared" si="0"/>
        <v>31912.016806722688</v>
      </c>
      <c r="G64" s="22">
        <f t="shared" si="1"/>
        <v>199869.99999999997</v>
      </c>
      <c r="H64" s="185"/>
    </row>
    <row r="65" spans="1:8" ht="26.1" customHeight="1" x14ac:dyDescent="0.25">
      <c r="A65" s="15">
        <v>54</v>
      </c>
      <c r="B65" s="19" t="s">
        <v>84</v>
      </c>
      <c r="C65" s="20" t="s">
        <v>11</v>
      </c>
      <c r="D65" s="17">
        <v>1</v>
      </c>
      <c r="E65" s="18">
        <v>100117.64705882352</v>
      </c>
      <c r="F65" s="22">
        <f t="shared" si="0"/>
        <v>19022.352941176468</v>
      </c>
      <c r="G65" s="22">
        <f t="shared" si="1"/>
        <v>119140</v>
      </c>
      <c r="H65" s="185"/>
    </row>
    <row r="66" spans="1:8" ht="26.1" customHeight="1" x14ac:dyDescent="0.25">
      <c r="A66" s="15">
        <v>55</v>
      </c>
      <c r="B66" s="19" t="s">
        <v>85</v>
      </c>
      <c r="C66" s="20" t="s">
        <v>11</v>
      </c>
      <c r="D66" s="17">
        <v>1</v>
      </c>
      <c r="E66" s="18">
        <v>71473.94957983194</v>
      </c>
      <c r="F66" s="22">
        <f t="shared" si="0"/>
        <v>13580.050420168069</v>
      </c>
      <c r="G66" s="22">
        <f t="shared" si="1"/>
        <v>85054.000000000015</v>
      </c>
      <c r="H66" s="185"/>
    </row>
    <row r="67" spans="1:8" ht="26.1" customHeight="1" x14ac:dyDescent="0.25">
      <c r="A67" s="15">
        <v>56</v>
      </c>
      <c r="B67" s="19" t="s">
        <v>86</v>
      </c>
      <c r="C67" s="20" t="s">
        <v>87</v>
      </c>
      <c r="D67" s="17">
        <v>1</v>
      </c>
      <c r="E67" s="18">
        <v>405882.35294117645</v>
      </c>
      <c r="F67" s="22">
        <f t="shared" si="0"/>
        <v>77117.647058823524</v>
      </c>
      <c r="G67" s="22">
        <f t="shared" si="1"/>
        <v>483000</v>
      </c>
      <c r="H67" s="185"/>
    </row>
    <row r="68" spans="1:8" ht="26.1" customHeight="1" x14ac:dyDescent="0.25">
      <c r="A68" s="15">
        <v>57</v>
      </c>
      <c r="B68" s="19" t="s">
        <v>88</v>
      </c>
      <c r="C68" s="20" t="s">
        <v>11</v>
      </c>
      <c r="D68" s="17">
        <v>1</v>
      </c>
      <c r="E68" s="18">
        <v>278319.32773109246</v>
      </c>
      <c r="F68" s="22">
        <f t="shared" si="0"/>
        <v>52880.672268907569</v>
      </c>
      <c r="G68" s="22">
        <f t="shared" si="1"/>
        <v>331200</v>
      </c>
      <c r="H68" s="185"/>
    </row>
    <row r="69" spans="1:8" ht="24.95" customHeight="1" x14ac:dyDescent="0.25">
      <c r="A69" s="15">
        <v>58</v>
      </c>
      <c r="B69" s="19" t="s">
        <v>89</v>
      </c>
      <c r="C69" s="20" t="s">
        <v>26</v>
      </c>
      <c r="D69" s="17">
        <v>1</v>
      </c>
      <c r="E69" s="18">
        <v>27773.949579831933</v>
      </c>
      <c r="F69" s="22">
        <f t="shared" si="0"/>
        <v>5277.0504201680669</v>
      </c>
      <c r="G69" s="22">
        <f t="shared" si="1"/>
        <v>33051</v>
      </c>
      <c r="H69" s="185"/>
    </row>
    <row r="70" spans="1:8" ht="24.95" customHeight="1" x14ac:dyDescent="0.25">
      <c r="A70" s="15">
        <v>59</v>
      </c>
      <c r="B70" s="19" t="s">
        <v>90</v>
      </c>
      <c r="C70" s="20" t="s">
        <v>11</v>
      </c>
      <c r="D70" s="17">
        <v>1</v>
      </c>
      <c r="E70" s="18">
        <v>88714.28571428571</v>
      </c>
      <c r="F70" s="22">
        <f t="shared" si="0"/>
        <v>16855.714285714286</v>
      </c>
      <c r="G70" s="22">
        <f t="shared" si="1"/>
        <v>105570</v>
      </c>
      <c r="H70" s="185"/>
    </row>
    <row r="71" spans="1:8" ht="24.95" customHeight="1" x14ac:dyDescent="0.25">
      <c r="A71" s="15">
        <v>60</v>
      </c>
      <c r="B71" s="19" t="s">
        <v>91</v>
      </c>
      <c r="C71" s="20" t="s">
        <v>92</v>
      </c>
      <c r="D71" s="17">
        <v>1</v>
      </c>
      <c r="E71" s="18">
        <v>130075.63025210085</v>
      </c>
      <c r="F71" s="22">
        <f t="shared" si="0"/>
        <v>24714.36974789916</v>
      </c>
      <c r="G71" s="22">
        <f t="shared" si="1"/>
        <v>154790</v>
      </c>
      <c r="H71" s="185"/>
    </row>
    <row r="72" spans="1:8" ht="24.95" customHeight="1" x14ac:dyDescent="0.25">
      <c r="A72" s="15">
        <v>61</v>
      </c>
      <c r="B72" s="19" t="s">
        <v>93</v>
      </c>
      <c r="C72" s="20" t="s">
        <v>92</v>
      </c>
      <c r="D72" s="17">
        <v>1</v>
      </c>
      <c r="E72" s="18">
        <v>80983.193277310915</v>
      </c>
      <c r="F72" s="22">
        <f t="shared" si="0"/>
        <v>15386.806722689074</v>
      </c>
      <c r="G72" s="22">
        <f t="shared" si="1"/>
        <v>96369.999999999985</v>
      </c>
      <c r="H72" s="185"/>
    </row>
    <row r="73" spans="1:8" ht="24.95" customHeight="1" x14ac:dyDescent="0.25">
      <c r="A73" s="15">
        <v>62</v>
      </c>
      <c r="B73" s="19" t="s">
        <v>94</v>
      </c>
      <c r="C73" s="20" t="s">
        <v>11</v>
      </c>
      <c r="D73" s="17">
        <v>1</v>
      </c>
      <c r="E73" s="18">
        <v>79050.420168067227</v>
      </c>
      <c r="F73" s="22">
        <f t="shared" si="0"/>
        <v>15019.579831932773</v>
      </c>
      <c r="G73" s="22">
        <f t="shared" si="1"/>
        <v>94070</v>
      </c>
      <c r="H73" s="185"/>
    </row>
    <row r="74" spans="1:8" ht="24.95" customHeight="1" x14ac:dyDescent="0.25">
      <c r="A74" s="15">
        <v>63</v>
      </c>
      <c r="B74" s="19" t="s">
        <v>95</v>
      </c>
      <c r="C74" s="20" t="s">
        <v>11</v>
      </c>
      <c r="D74" s="17">
        <v>1</v>
      </c>
      <c r="E74" s="18">
        <v>8214.2857142857138</v>
      </c>
      <c r="F74" s="22">
        <f t="shared" si="0"/>
        <v>1560.7142857142856</v>
      </c>
      <c r="G74" s="22">
        <f t="shared" si="1"/>
        <v>9775</v>
      </c>
      <c r="H74" s="185"/>
    </row>
    <row r="75" spans="1:8" ht="36" customHeight="1" x14ac:dyDescent="0.25">
      <c r="A75" s="15">
        <v>64</v>
      </c>
      <c r="B75" s="19" t="s">
        <v>96</v>
      </c>
      <c r="C75" s="20" t="s">
        <v>11</v>
      </c>
      <c r="D75" s="17">
        <v>1</v>
      </c>
      <c r="E75" s="18">
        <v>7711.7647058823532</v>
      </c>
      <c r="F75" s="22">
        <f t="shared" si="0"/>
        <v>1465.2352941176471</v>
      </c>
      <c r="G75" s="22">
        <f t="shared" si="1"/>
        <v>9177</v>
      </c>
      <c r="H75" s="185"/>
    </row>
    <row r="76" spans="1:8" ht="24.95" customHeight="1" x14ac:dyDescent="0.25">
      <c r="A76" s="15">
        <v>65</v>
      </c>
      <c r="B76" s="19" t="s">
        <v>97</v>
      </c>
      <c r="C76" s="20" t="s">
        <v>11</v>
      </c>
      <c r="D76" s="17">
        <v>1</v>
      </c>
      <c r="E76" s="18">
        <v>3382.3529411764703</v>
      </c>
      <c r="F76" s="22">
        <f t="shared" si="0"/>
        <v>642.64705882352939</v>
      </c>
      <c r="G76" s="22">
        <f t="shared" si="1"/>
        <v>4024.9999999999995</v>
      </c>
      <c r="H76" s="185"/>
    </row>
    <row r="77" spans="1:8" ht="24.95" customHeight="1" x14ac:dyDescent="0.25">
      <c r="A77" s="15">
        <v>66</v>
      </c>
      <c r="B77" s="19" t="s">
        <v>98</v>
      </c>
      <c r="C77" s="20" t="s">
        <v>11</v>
      </c>
      <c r="D77" s="17">
        <v>1</v>
      </c>
      <c r="E77" s="18">
        <v>9857.1428571428569</v>
      </c>
      <c r="F77" s="22">
        <f t="shared" ref="F77:F140" si="2">+E77*19%</f>
        <v>1872.8571428571429</v>
      </c>
      <c r="G77" s="22">
        <f t="shared" ref="G77:G140" si="3">+E77+F77</f>
        <v>11730</v>
      </c>
      <c r="H77" s="185"/>
    </row>
    <row r="78" spans="1:8" ht="24.95" customHeight="1" x14ac:dyDescent="0.25">
      <c r="A78" s="15">
        <v>67</v>
      </c>
      <c r="B78" s="19" t="s">
        <v>99</v>
      </c>
      <c r="C78" s="20" t="s">
        <v>11</v>
      </c>
      <c r="D78" s="17">
        <v>1</v>
      </c>
      <c r="E78" s="18">
        <v>425.21008403361344</v>
      </c>
      <c r="F78" s="22">
        <f t="shared" si="2"/>
        <v>80.789915966386559</v>
      </c>
      <c r="G78" s="22">
        <f t="shared" si="3"/>
        <v>506</v>
      </c>
      <c r="H78" s="185"/>
    </row>
    <row r="79" spans="1:8" ht="24.95" customHeight="1" x14ac:dyDescent="0.25">
      <c r="A79" s="15">
        <v>68</v>
      </c>
      <c r="B79" s="19" t="s">
        <v>100</v>
      </c>
      <c r="C79" s="20" t="s">
        <v>11</v>
      </c>
      <c r="D79" s="17">
        <v>1</v>
      </c>
      <c r="E79" s="18">
        <v>386.55462184873949</v>
      </c>
      <c r="F79" s="22">
        <f t="shared" si="2"/>
        <v>73.445378151260499</v>
      </c>
      <c r="G79" s="22">
        <f t="shared" si="3"/>
        <v>460</v>
      </c>
      <c r="H79" s="185"/>
    </row>
    <row r="80" spans="1:8" ht="24.95" customHeight="1" x14ac:dyDescent="0.25">
      <c r="A80" s="15">
        <v>69</v>
      </c>
      <c r="B80" s="19" t="s">
        <v>101</v>
      </c>
      <c r="C80" s="20" t="s">
        <v>11</v>
      </c>
      <c r="D80" s="17">
        <v>1</v>
      </c>
      <c r="E80" s="18">
        <v>79050.420168067227</v>
      </c>
      <c r="F80" s="22">
        <f t="shared" si="2"/>
        <v>15019.579831932773</v>
      </c>
      <c r="G80" s="22">
        <f t="shared" si="3"/>
        <v>94070</v>
      </c>
      <c r="H80" s="185"/>
    </row>
    <row r="81" spans="1:8" ht="24.95" customHeight="1" x14ac:dyDescent="0.25">
      <c r="A81" s="15">
        <v>70</v>
      </c>
      <c r="B81" s="19" t="s">
        <v>102</v>
      </c>
      <c r="C81" s="20" t="s">
        <v>11</v>
      </c>
      <c r="D81" s="17">
        <v>1</v>
      </c>
      <c r="E81" s="18">
        <v>289915.96638655465</v>
      </c>
      <c r="F81" s="22">
        <f t="shared" si="2"/>
        <v>55084.033613445383</v>
      </c>
      <c r="G81" s="22">
        <f t="shared" si="3"/>
        <v>345000</v>
      </c>
      <c r="H81" s="185"/>
    </row>
    <row r="82" spans="1:8" ht="24.95" customHeight="1" x14ac:dyDescent="0.25">
      <c r="A82" s="15">
        <v>71</v>
      </c>
      <c r="B82" s="19" t="s">
        <v>103</v>
      </c>
      <c r="C82" s="20" t="s">
        <v>87</v>
      </c>
      <c r="D82" s="17">
        <v>1</v>
      </c>
      <c r="E82" s="18">
        <v>676277.31092436973</v>
      </c>
      <c r="F82" s="22">
        <f t="shared" si="2"/>
        <v>128492.68907563025</v>
      </c>
      <c r="G82" s="22">
        <f t="shared" si="3"/>
        <v>804770</v>
      </c>
      <c r="H82" s="185"/>
    </row>
    <row r="83" spans="1:8" ht="24.95" customHeight="1" x14ac:dyDescent="0.25">
      <c r="A83" s="15">
        <v>72</v>
      </c>
      <c r="B83" s="19" t="s">
        <v>104</v>
      </c>
      <c r="C83" s="20" t="s">
        <v>87</v>
      </c>
      <c r="D83" s="17">
        <v>1</v>
      </c>
      <c r="E83" s="18">
        <v>152495.79831932773</v>
      </c>
      <c r="F83" s="22">
        <f t="shared" si="2"/>
        <v>28974.201680672268</v>
      </c>
      <c r="G83" s="22">
        <f t="shared" si="3"/>
        <v>181470</v>
      </c>
      <c r="H83" s="185"/>
    </row>
    <row r="84" spans="1:8" ht="24.95" customHeight="1" x14ac:dyDescent="0.25">
      <c r="A84" s="15">
        <v>73</v>
      </c>
      <c r="B84" s="19" t="s">
        <v>105</v>
      </c>
      <c r="C84" s="20" t="s">
        <v>87</v>
      </c>
      <c r="D84" s="17">
        <v>1</v>
      </c>
      <c r="E84" s="18">
        <v>25106.722689075628</v>
      </c>
      <c r="F84" s="22">
        <f t="shared" si="2"/>
        <v>4770.2773109243699</v>
      </c>
      <c r="G84" s="22">
        <f t="shared" si="3"/>
        <v>29877</v>
      </c>
      <c r="H84" s="185"/>
    </row>
    <row r="85" spans="1:8" ht="24.95" customHeight="1" x14ac:dyDescent="0.25">
      <c r="A85" s="15">
        <v>74</v>
      </c>
      <c r="B85" s="19" t="s">
        <v>106</v>
      </c>
      <c r="C85" s="20" t="s">
        <v>11</v>
      </c>
      <c r="D85" s="17">
        <v>1</v>
      </c>
      <c r="E85" s="18">
        <v>92579.831932773101</v>
      </c>
      <c r="F85" s="22">
        <f t="shared" si="2"/>
        <v>17590.168067226889</v>
      </c>
      <c r="G85" s="22">
        <f t="shared" si="3"/>
        <v>110169.99999999999</v>
      </c>
      <c r="H85" s="185"/>
    </row>
    <row r="86" spans="1:8" ht="24.95" customHeight="1" x14ac:dyDescent="0.25">
      <c r="A86" s="15">
        <v>75</v>
      </c>
      <c r="B86" s="19" t="s">
        <v>107</v>
      </c>
      <c r="C86" s="20" t="s">
        <v>11</v>
      </c>
      <c r="D86" s="17">
        <v>1</v>
      </c>
      <c r="E86" s="18">
        <v>155974.78991596639</v>
      </c>
      <c r="F86" s="22">
        <f t="shared" si="2"/>
        <v>29635.210084033613</v>
      </c>
      <c r="G86" s="22">
        <f t="shared" si="3"/>
        <v>185610</v>
      </c>
      <c r="H86" s="185"/>
    </row>
    <row r="87" spans="1:8" ht="24.95" customHeight="1" x14ac:dyDescent="0.25">
      <c r="A87" s="15">
        <v>76</v>
      </c>
      <c r="B87" s="19" t="s">
        <v>108</v>
      </c>
      <c r="C87" s="20" t="s">
        <v>11</v>
      </c>
      <c r="D87" s="17">
        <v>1</v>
      </c>
      <c r="E87" s="18">
        <v>17201.680672268907</v>
      </c>
      <c r="F87" s="22">
        <f t="shared" si="2"/>
        <v>3268.3193277310925</v>
      </c>
      <c r="G87" s="22">
        <f t="shared" si="3"/>
        <v>20470</v>
      </c>
      <c r="H87" s="185"/>
    </row>
    <row r="88" spans="1:8" ht="24.95" customHeight="1" x14ac:dyDescent="0.25">
      <c r="A88" s="15">
        <v>77</v>
      </c>
      <c r="B88" s="19" t="s">
        <v>109</v>
      </c>
      <c r="C88" s="20" t="s">
        <v>11</v>
      </c>
      <c r="D88" s="17">
        <v>1</v>
      </c>
      <c r="E88" s="18">
        <v>98378.151260504193</v>
      </c>
      <c r="F88" s="22">
        <f t="shared" si="2"/>
        <v>18691.848739495796</v>
      </c>
      <c r="G88" s="22">
        <f t="shared" si="3"/>
        <v>117069.99999999999</v>
      </c>
      <c r="H88" s="185"/>
    </row>
    <row r="89" spans="1:8" ht="24.95" customHeight="1" x14ac:dyDescent="0.25">
      <c r="A89" s="15">
        <v>78</v>
      </c>
      <c r="B89" s="19" t="s">
        <v>110</v>
      </c>
      <c r="C89" s="20" t="s">
        <v>11</v>
      </c>
      <c r="D89" s="17">
        <v>1</v>
      </c>
      <c r="E89" s="18">
        <v>179554.62184873948</v>
      </c>
      <c r="F89" s="22">
        <f t="shared" si="2"/>
        <v>34115.378151260498</v>
      </c>
      <c r="G89" s="22">
        <f t="shared" si="3"/>
        <v>213669.99999999997</v>
      </c>
      <c r="H89" s="185"/>
    </row>
    <row r="90" spans="1:8" ht="24.95" customHeight="1" x14ac:dyDescent="0.25">
      <c r="A90" s="15">
        <v>79</v>
      </c>
      <c r="B90" s="19" t="s">
        <v>111</v>
      </c>
      <c r="C90" s="20" t="s">
        <v>11</v>
      </c>
      <c r="D90" s="17">
        <v>1</v>
      </c>
      <c r="E90" s="18">
        <v>120218.48739495799</v>
      </c>
      <c r="F90" s="22">
        <f t="shared" si="2"/>
        <v>22841.512605042019</v>
      </c>
      <c r="G90" s="22">
        <f t="shared" si="3"/>
        <v>143060</v>
      </c>
      <c r="H90" s="185"/>
    </row>
    <row r="91" spans="1:8" ht="24.95" customHeight="1" x14ac:dyDescent="0.25">
      <c r="A91" s="15">
        <v>80</v>
      </c>
      <c r="B91" s="19" t="s">
        <v>112</v>
      </c>
      <c r="C91" s="20" t="s">
        <v>11</v>
      </c>
      <c r="D91" s="17">
        <v>1</v>
      </c>
      <c r="E91" s="18">
        <v>12756.302521008402</v>
      </c>
      <c r="F91" s="22">
        <f t="shared" si="2"/>
        <v>2423.6974789915962</v>
      </c>
      <c r="G91" s="22">
        <f t="shared" si="3"/>
        <v>15179.999999999998</v>
      </c>
      <c r="H91" s="185"/>
    </row>
    <row r="92" spans="1:8" ht="24.95" customHeight="1" x14ac:dyDescent="0.25">
      <c r="A92" s="15">
        <v>81</v>
      </c>
      <c r="B92" s="19" t="s">
        <v>113</v>
      </c>
      <c r="C92" s="20" t="s">
        <v>11</v>
      </c>
      <c r="D92" s="17">
        <v>1</v>
      </c>
      <c r="E92" s="18">
        <v>287983.19327731093</v>
      </c>
      <c r="F92" s="22">
        <f t="shared" si="2"/>
        <v>54716.806722689078</v>
      </c>
      <c r="G92" s="22">
        <f t="shared" si="3"/>
        <v>342700</v>
      </c>
      <c r="H92" s="185"/>
    </row>
    <row r="93" spans="1:8" ht="24.95" customHeight="1" x14ac:dyDescent="0.25">
      <c r="A93" s="15">
        <v>82</v>
      </c>
      <c r="B93" s="19" t="s">
        <v>114</v>
      </c>
      <c r="C93" s="20" t="s">
        <v>34</v>
      </c>
      <c r="D93" s="17">
        <v>1</v>
      </c>
      <c r="E93" s="18">
        <v>18554.621848739498</v>
      </c>
      <c r="F93" s="22">
        <f t="shared" si="2"/>
        <v>3525.3781512605046</v>
      </c>
      <c r="G93" s="22">
        <f t="shared" si="3"/>
        <v>22080.000000000004</v>
      </c>
      <c r="H93" s="185"/>
    </row>
    <row r="94" spans="1:8" ht="24.95" customHeight="1" x14ac:dyDescent="0.25">
      <c r="A94" s="15">
        <v>83</v>
      </c>
      <c r="B94" s="19" t="s">
        <v>115</v>
      </c>
      <c r="C94" s="20" t="s">
        <v>11</v>
      </c>
      <c r="D94" s="17">
        <v>1</v>
      </c>
      <c r="E94" s="18">
        <v>14302.521008403362</v>
      </c>
      <c r="F94" s="22">
        <f t="shared" si="2"/>
        <v>2717.4789915966389</v>
      </c>
      <c r="G94" s="22">
        <f t="shared" si="3"/>
        <v>17020</v>
      </c>
      <c r="H94" s="185"/>
    </row>
    <row r="95" spans="1:8" ht="24.95" customHeight="1" x14ac:dyDescent="0.25">
      <c r="A95" s="15">
        <v>84</v>
      </c>
      <c r="B95" s="19" t="s">
        <v>116</v>
      </c>
      <c r="C95" s="20" t="s">
        <v>11</v>
      </c>
      <c r="D95" s="17">
        <v>1</v>
      </c>
      <c r="E95" s="18">
        <v>41554.621848739494</v>
      </c>
      <c r="F95" s="22">
        <f t="shared" si="2"/>
        <v>7895.3781512605037</v>
      </c>
      <c r="G95" s="22">
        <f t="shared" si="3"/>
        <v>49450</v>
      </c>
      <c r="H95" s="185"/>
    </row>
    <row r="96" spans="1:8" ht="24.95" customHeight="1" x14ac:dyDescent="0.25">
      <c r="A96" s="15">
        <v>85</v>
      </c>
      <c r="B96" s="19" t="s">
        <v>117</v>
      </c>
      <c r="C96" s="20" t="s">
        <v>11</v>
      </c>
      <c r="D96" s="17">
        <v>1</v>
      </c>
      <c r="E96" s="18">
        <v>21067.226890756301</v>
      </c>
      <c r="F96" s="22">
        <f t="shared" si="2"/>
        <v>4002.7731092436975</v>
      </c>
      <c r="G96" s="22">
        <f t="shared" si="3"/>
        <v>25070</v>
      </c>
      <c r="H96" s="185"/>
    </row>
    <row r="97" spans="1:8" ht="24.95" customHeight="1" x14ac:dyDescent="0.25">
      <c r="A97" s="15">
        <v>86</v>
      </c>
      <c r="B97" s="19" t="s">
        <v>118</v>
      </c>
      <c r="C97" s="20" t="s">
        <v>11</v>
      </c>
      <c r="D97" s="17">
        <v>1</v>
      </c>
      <c r="E97" s="18">
        <v>24159.663865546216</v>
      </c>
      <c r="F97" s="22">
        <f t="shared" si="2"/>
        <v>4590.3361344537807</v>
      </c>
      <c r="G97" s="22">
        <f t="shared" si="3"/>
        <v>28749.999999999996</v>
      </c>
      <c r="H97" s="185"/>
    </row>
    <row r="98" spans="1:8" ht="24.95" customHeight="1" x14ac:dyDescent="0.25">
      <c r="A98" s="15">
        <v>87</v>
      </c>
      <c r="B98" s="19" t="s">
        <v>119</v>
      </c>
      <c r="C98" s="20" t="s">
        <v>11</v>
      </c>
      <c r="D98" s="17">
        <v>1</v>
      </c>
      <c r="E98" s="18">
        <v>27155.462184873948</v>
      </c>
      <c r="F98" s="22">
        <f t="shared" si="2"/>
        <v>5159.5378151260502</v>
      </c>
      <c r="G98" s="22">
        <f t="shared" si="3"/>
        <v>32315</v>
      </c>
      <c r="H98" s="185"/>
    </row>
    <row r="99" spans="1:8" ht="24.95" customHeight="1" x14ac:dyDescent="0.25">
      <c r="A99" s="15">
        <v>88</v>
      </c>
      <c r="B99" s="19" t="s">
        <v>120</v>
      </c>
      <c r="C99" s="20" t="s">
        <v>11</v>
      </c>
      <c r="D99" s="17">
        <v>1</v>
      </c>
      <c r="E99" s="18">
        <v>10436.974789915965</v>
      </c>
      <c r="F99" s="22">
        <f t="shared" si="2"/>
        <v>1983.0252100840332</v>
      </c>
      <c r="G99" s="22">
        <f t="shared" si="3"/>
        <v>12419.999999999998</v>
      </c>
      <c r="H99" s="185"/>
    </row>
    <row r="100" spans="1:8" ht="24.95" customHeight="1" x14ac:dyDescent="0.25">
      <c r="A100" s="15">
        <v>89</v>
      </c>
      <c r="B100" s="19" t="s">
        <v>121</v>
      </c>
      <c r="C100" s="20" t="s">
        <v>11</v>
      </c>
      <c r="D100" s="17">
        <v>1</v>
      </c>
      <c r="E100" s="18">
        <v>67453.781512605041</v>
      </c>
      <c r="F100" s="22">
        <f t="shared" si="2"/>
        <v>12816.218487394957</v>
      </c>
      <c r="G100" s="22">
        <f t="shared" si="3"/>
        <v>80270</v>
      </c>
      <c r="H100" s="185"/>
    </row>
    <row r="101" spans="1:8" ht="24.95" customHeight="1" x14ac:dyDescent="0.25">
      <c r="A101" s="15">
        <v>90</v>
      </c>
      <c r="B101" s="19" t="s">
        <v>122</v>
      </c>
      <c r="C101" s="20" t="s">
        <v>11</v>
      </c>
      <c r="D101" s="17">
        <v>1</v>
      </c>
      <c r="E101" s="18">
        <v>50058.823529411762</v>
      </c>
      <c r="F101" s="22">
        <f t="shared" si="2"/>
        <v>9511.1764705882342</v>
      </c>
      <c r="G101" s="22">
        <f t="shared" si="3"/>
        <v>59570</v>
      </c>
      <c r="H101" s="185"/>
    </row>
    <row r="102" spans="1:8" ht="24.95" customHeight="1" x14ac:dyDescent="0.25">
      <c r="A102" s="15">
        <v>91</v>
      </c>
      <c r="B102" s="19" t="s">
        <v>123</v>
      </c>
      <c r="C102" s="20" t="s">
        <v>11</v>
      </c>
      <c r="D102" s="17">
        <v>1</v>
      </c>
      <c r="E102" s="18">
        <v>18168.067226890758</v>
      </c>
      <c r="F102" s="22">
        <f t="shared" si="2"/>
        <v>3451.932773109244</v>
      </c>
      <c r="G102" s="22">
        <f t="shared" si="3"/>
        <v>21620.000000000004</v>
      </c>
      <c r="H102" s="185"/>
    </row>
    <row r="103" spans="1:8" ht="24.95" customHeight="1" x14ac:dyDescent="0.25">
      <c r="A103" s="15">
        <v>92</v>
      </c>
      <c r="B103" s="19" t="s">
        <v>124</v>
      </c>
      <c r="C103" s="20" t="s">
        <v>11</v>
      </c>
      <c r="D103" s="17">
        <v>1</v>
      </c>
      <c r="E103" s="18">
        <v>45806.722689075628</v>
      </c>
      <c r="F103" s="22">
        <f t="shared" si="2"/>
        <v>8703.2773109243699</v>
      </c>
      <c r="G103" s="22">
        <f t="shared" si="3"/>
        <v>54510</v>
      </c>
      <c r="H103" s="185"/>
    </row>
    <row r="104" spans="1:8" ht="24.95" customHeight="1" x14ac:dyDescent="0.25">
      <c r="A104" s="15">
        <v>93</v>
      </c>
      <c r="B104" s="19" t="s">
        <v>125</v>
      </c>
      <c r="C104" s="20" t="s">
        <v>92</v>
      </c>
      <c r="D104" s="17">
        <v>1</v>
      </c>
      <c r="E104" s="18">
        <v>618487.39495798317</v>
      </c>
      <c r="F104" s="22">
        <f t="shared" si="2"/>
        <v>117512.6050420168</v>
      </c>
      <c r="G104" s="22">
        <f t="shared" si="3"/>
        <v>736000</v>
      </c>
      <c r="H104" s="185"/>
    </row>
    <row r="105" spans="1:8" ht="24.95" customHeight="1" x14ac:dyDescent="0.25">
      <c r="A105" s="15">
        <v>94</v>
      </c>
      <c r="B105" s="19" t="s">
        <v>126</v>
      </c>
      <c r="C105" s="20" t="s">
        <v>92</v>
      </c>
      <c r="D105" s="17">
        <v>1</v>
      </c>
      <c r="E105" s="18">
        <v>734453.78151260503</v>
      </c>
      <c r="F105" s="22">
        <f t="shared" si="2"/>
        <v>139546.21848739494</v>
      </c>
      <c r="G105" s="22">
        <f t="shared" si="3"/>
        <v>874000</v>
      </c>
      <c r="H105" s="185"/>
    </row>
    <row r="106" spans="1:8" ht="24.95" customHeight="1" x14ac:dyDescent="0.25">
      <c r="A106" s="15">
        <v>95</v>
      </c>
      <c r="B106" s="19" t="s">
        <v>127</v>
      </c>
      <c r="C106" s="20" t="s">
        <v>11</v>
      </c>
      <c r="D106" s="17">
        <v>1</v>
      </c>
      <c r="E106" s="18">
        <v>556445.37815126055</v>
      </c>
      <c r="F106" s="22">
        <f t="shared" si="2"/>
        <v>105724.62184873951</v>
      </c>
      <c r="G106" s="22">
        <f t="shared" si="3"/>
        <v>662170</v>
      </c>
      <c r="H106" s="185"/>
    </row>
    <row r="107" spans="1:8" ht="24.95" customHeight="1" x14ac:dyDescent="0.25">
      <c r="A107" s="15">
        <v>96</v>
      </c>
      <c r="B107" s="19" t="s">
        <v>128</v>
      </c>
      <c r="C107" s="20" t="s">
        <v>11</v>
      </c>
      <c r="D107" s="17">
        <v>1</v>
      </c>
      <c r="E107" s="18">
        <v>571521.00840336143</v>
      </c>
      <c r="F107" s="22">
        <f t="shared" si="2"/>
        <v>108588.99159663868</v>
      </c>
      <c r="G107" s="22">
        <f t="shared" si="3"/>
        <v>680110.00000000012</v>
      </c>
      <c r="H107" s="185"/>
    </row>
    <row r="108" spans="1:8" ht="24.95" customHeight="1" x14ac:dyDescent="0.25">
      <c r="A108" s="15">
        <v>97</v>
      </c>
      <c r="B108" s="19" t="s">
        <v>129</v>
      </c>
      <c r="C108" s="20" t="s">
        <v>11</v>
      </c>
      <c r="D108" s="17">
        <v>1</v>
      </c>
      <c r="E108" s="18">
        <v>807705.88235294109</v>
      </c>
      <c r="F108" s="22">
        <f t="shared" si="2"/>
        <v>153464.1176470588</v>
      </c>
      <c r="G108" s="22">
        <f t="shared" si="3"/>
        <v>961169.99999999988</v>
      </c>
      <c r="H108" s="185"/>
    </row>
    <row r="109" spans="1:8" ht="24.95" customHeight="1" x14ac:dyDescent="0.25">
      <c r="A109" s="15">
        <v>98</v>
      </c>
      <c r="B109" s="19" t="s">
        <v>130</v>
      </c>
      <c r="C109" s="20" t="s">
        <v>11</v>
      </c>
      <c r="D109" s="17">
        <v>1</v>
      </c>
      <c r="E109" s="18">
        <v>152495.79831932773</v>
      </c>
      <c r="F109" s="22">
        <f t="shared" si="2"/>
        <v>28974.201680672268</v>
      </c>
      <c r="G109" s="22">
        <f t="shared" si="3"/>
        <v>181470</v>
      </c>
      <c r="H109" s="185"/>
    </row>
    <row r="110" spans="1:8" ht="24.95" customHeight="1" x14ac:dyDescent="0.25">
      <c r="A110" s="15">
        <v>99</v>
      </c>
      <c r="B110" s="19" t="s">
        <v>131</v>
      </c>
      <c r="C110" s="20" t="s">
        <v>26</v>
      </c>
      <c r="D110" s="17">
        <v>1</v>
      </c>
      <c r="E110" s="18">
        <v>48126.05042016806</v>
      </c>
      <c r="F110" s="22">
        <f t="shared" si="2"/>
        <v>9143.9495798319313</v>
      </c>
      <c r="G110" s="22">
        <f t="shared" si="3"/>
        <v>57269.999999999993</v>
      </c>
      <c r="H110" s="185"/>
    </row>
    <row r="111" spans="1:8" ht="24.95" customHeight="1" x14ac:dyDescent="0.25">
      <c r="A111" s="15">
        <v>100</v>
      </c>
      <c r="B111" s="19" t="s">
        <v>132</v>
      </c>
      <c r="C111" s="20" t="s">
        <v>11</v>
      </c>
      <c r="D111" s="17">
        <v>1</v>
      </c>
      <c r="E111" s="18">
        <v>14389.495798319329</v>
      </c>
      <c r="F111" s="22">
        <f t="shared" si="2"/>
        <v>2734.0042016806724</v>
      </c>
      <c r="G111" s="22">
        <f t="shared" si="3"/>
        <v>17123.5</v>
      </c>
      <c r="H111" s="185"/>
    </row>
    <row r="112" spans="1:8" ht="24.95" customHeight="1" x14ac:dyDescent="0.25">
      <c r="A112" s="15">
        <v>101</v>
      </c>
      <c r="B112" s="19" t="s">
        <v>133</v>
      </c>
      <c r="C112" s="20" t="s">
        <v>26</v>
      </c>
      <c r="D112" s="17">
        <v>1</v>
      </c>
      <c r="E112" s="18">
        <v>224008.40336134454</v>
      </c>
      <c r="F112" s="22">
        <f t="shared" si="2"/>
        <v>42561.596638655465</v>
      </c>
      <c r="G112" s="22">
        <f t="shared" si="3"/>
        <v>266570</v>
      </c>
      <c r="H112" s="185"/>
    </row>
    <row r="113" spans="1:8" ht="24.95" customHeight="1" x14ac:dyDescent="0.25">
      <c r="A113" s="15">
        <v>102</v>
      </c>
      <c r="B113" s="19" t="s">
        <v>134</v>
      </c>
      <c r="C113" s="20" t="s">
        <v>11</v>
      </c>
      <c r="D113" s="17">
        <v>1</v>
      </c>
      <c r="E113" s="18">
        <v>32084.033613445379</v>
      </c>
      <c r="F113" s="22">
        <f t="shared" si="2"/>
        <v>6095.9663865546217</v>
      </c>
      <c r="G113" s="22">
        <f t="shared" si="3"/>
        <v>38180</v>
      </c>
      <c r="H113" s="185"/>
    </row>
    <row r="114" spans="1:8" ht="24.95" customHeight="1" x14ac:dyDescent="0.25">
      <c r="A114" s="15">
        <v>103</v>
      </c>
      <c r="B114" s="19" t="s">
        <v>135</v>
      </c>
      <c r="C114" s="20" t="s">
        <v>92</v>
      </c>
      <c r="D114" s="17">
        <v>1</v>
      </c>
      <c r="E114" s="18">
        <v>215697.47899159661</v>
      </c>
      <c r="F114" s="22">
        <f t="shared" si="2"/>
        <v>40982.521008403353</v>
      </c>
      <c r="G114" s="22">
        <f t="shared" si="3"/>
        <v>256679.99999999997</v>
      </c>
      <c r="H114" s="185"/>
    </row>
    <row r="115" spans="1:8" ht="24.95" customHeight="1" x14ac:dyDescent="0.25">
      <c r="A115" s="15">
        <v>104</v>
      </c>
      <c r="B115" s="19" t="s">
        <v>136</v>
      </c>
      <c r="C115" s="20" t="s">
        <v>11</v>
      </c>
      <c r="D115" s="17">
        <v>1</v>
      </c>
      <c r="E115" s="18">
        <v>51991.596638655457</v>
      </c>
      <c r="F115" s="22">
        <f t="shared" si="2"/>
        <v>9878.4033613445372</v>
      </c>
      <c r="G115" s="22">
        <f t="shared" si="3"/>
        <v>61869.999999999993</v>
      </c>
      <c r="H115" s="185"/>
    </row>
    <row r="116" spans="1:8" ht="24.95" customHeight="1" x14ac:dyDescent="0.25">
      <c r="A116" s="15">
        <v>105</v>
      </c>
      <c r="B116" s="19" t="s">
        <v>137</v>
      </c>
      <c r="C116" s="20" t="s">
        <v>11</v>
      </c>
      <c r="D116" s="17">
        <v>1</v>
      </c>
      <c r="E116" s="18">
        <v>22999.999999999996</v>
      </c>
      <c r="F116" s="22">
        <f t="shared" si="2"/>
        <v>4369.9999999999991</v>
      </c>
      <c r="G116" s="22">
        <f t="shared" si="3"/>
        <v>27369.999999999996</v>
      </c>
      <c r="H116" s="185"/>
    </row>
    <row r="117" spans="1:8" ht="24.95" customHeight="1" x14ac:dyDescent="0.25">
      <c r="A117" s="15">
        <v>106</v>
      </c>
      <c r="B117" s="19" t="s">
        <v>138</v>
      </c>
      <c r="C117" s="20" t="s">
        <v>11</v>
      </c>
      <c r="D117" s="17">
        <v>1</v>
      </c>
      <c r="E117" s="18">
        <v>21848.067226890755</v>
      </c>
      <c r="F117" s="22">
        <f t="shared" si="2"/>
        <v>4151.1327731092433</v>
      </c>
      <c r="G117" s="22">
        <f t="shared" si="3"/>
        <v>25999.199999999997</v>
      </c>
      <c r="H117" s="185"/>
    </row>
    <row r="118" spans="1:8" ht="24.95" customHeight="1" x14ac:dyDescent="0.25">
      <c r="A118" s="15">
        <v>107</v>
      </c>
      <c r="B118" s="19" t="s">
        <v>139</v>
      </c>
      <c r="C118" s="20" t="s">
        <v>11</v>
      </c>
      <c r="D118" s="17">
        <v>1</v>
      </c>
      <c r="E118" s="18">
        <v>22999.999999999996</v>
      </c>
      <c r="F118" s="22">
        <f t="shared" si="2"/>
        <v>4369.9999999999991</v>
      </c>
      <c r="G118" s="22">
        <f t="shared" si="3"/>
        <v>27369.999999999996</v>
      </c>
      <c r="H118" s="185"/>
    </row>
    <row r="119" spans="1:8" ht="24.95" customHeight="1" x14ac:dyDescent="0.25">
      <c r="A119" s="15">
        <v>108</v>
      </c>
      <c r="B119" s="19" t="s">
        <v>140</v>
      </c>
      <c r="C119" s="20" t="s">
        <v>34</v>
      </c>
      <c r="D119" s="17">
        <v>1</v>
      </c>
      <c r="E119" s="18">
        <v>57789.915966386558</v>
      </c>
      <c r="F119" s="22">
        <f t="shared" si="2"/>
        <v>10980.084033613446</v>
      </c>
      <c r="G119" s="22">
        <f t="shared" si="3"/>
        <v>68770</v>
      </c>
      <c r="H119" s="185"/>
    </row>
    <row r="120" spans="1:8" ht="24.95" customHeight="1" x14ac:dyDescent="0.25">
      <c r="A120" s="15">
        <v>109</v>
      </c>
      <c r="B120" s="19" t="s">
        <v>141</v>
      </c>
      <c r="C120" s="20" t="s">
        <v>11</v>
      </c>
      <c r="D120" s="17">
        <v>1</v>
      </c>
      <c r="E120" s="18">
        <v>289.91596638655466</v>
      </c>
      <c r="F120" s="22">
        <f t="shared" si="2"/>
        <v>55.084033613445385</v>
      </c>
      <c r="G120" s="22">
        <f t="shared" si="3"/>
        <v>345.00000000000006</v>
      </c>
      <c r="H120" s="185"/>
    </row>
    <row r="121" spans="1:8" ht="24.95" customHeight="1" x14ac:dyDescent="0.25">
      <c r="A121" s="15">
        <v>110</v>
      </c>
      <c r="B121" s="19" t="s">
        <v>142</v>
      </c>
      <c r="C121" s="20" t="s">
        <v>11</v>
      </c>
      <c r="D121" s="17">
        <v>1</v>
      </c>
      <c r="E121" s="18">
        <v>483.19327731092437</v>
      </c>
      <c r="F121" s="22">
        <f t="shared" si="2"/>
        <v>91.806722689075627</v>
      </c>
      <c r="G121" s="22">
        <f t="shared" si="3"/>
        <v>575</v>
      </c>
      <c r="H121" s="185"/>
    </row>
    <row r="122" spans="1:8" ht="24.95" customHeight="1" x14ac:dyDescent="0.25">
      <c r="A122" s="15">
        <v>111</v>
      </c>
      <c r="B122" s="19" t="s">
        <v>143</v>
      </c>
      <c r="C122" s="20" t="s">
        <v>11</v>
      </c>
      <c r="D122" s="17">
        <v>1</v>
      </c>
      <c r="E122" s="18">
        <v>20294.117647058822</v>
      </c>
      <c r="F122" s="22">
        <f t="shared" si="2"/>
        <v>3855.8823529411761</v>
      </c>
      <c r="G122" s="22">
        <f t="shared" si="3"/>
        <v>24149.999999999996</v>
      </c>
      <c r="H122" s="185"/>
    </row>
    <row r="123" spans="1:8" ht="24.95" customHeight="1" x14ac:dyDescent="0.25">
      <c r="A123" s="15">
        <v>112</v>
      </c>
      <c r="B123" s="19" t="s">
        <v>144</v>
      </c>
      <c r="C123" s="20" t="s">
        <v>11</v>
      </c>
      <c r="D123" s="17">
        <v>1</v>
      </c>
      <c r="E123" s="18">
        <v>413420.16806722688</v>
      </c>
      <c r="F123" s="22">
        <f t="shared" si="2"/>
        <v>78549.831932773115</v>
      </c>
      <c r="G123" s="22">
        <f t="shared" si="3"/>
        <v>491970</v>
      </c>
      <c r="H123" s="185"/>
    </row>
    <row r="124" spans="1:8" ht="24.95" customHeight="1" x14ac:dyDescent="0.25">
      <c r="A124" s="15">
        <v>113</v>
      </c>
      <c r="B124" s="19" t="s">
        <v>145</v>
      </c>
      <c r="C124" s="20" t="s">
        <v>11</v>
      </c>
      <c r="D124" s="17">
        <v>1</v>
      </c>
      <c r="E124" s="18">
        <v>14689.075630252102</v>
      </c>
      <c r="F124" s="22">
        <f t="shared" si="2"/>
        <v>2790.9243697478996</v>
      </c>
      <c r="G124" s="22">
        <f t="shared" si="3"/>
        <v>17480</v>
      </c>
      <c r="H124" s="185"/>
    </row>
    <row r="125" spans="1:8" ht="24.95" customHeight="1" x14ac:dyDescent="0.25">
      <c r="A125" s="15">
        <v>114</v>
      </c>
      <c r="B125" s="19" t="s">
        <v>146</v>
      </c>
      <c r="C125" s="20" t="s">
        <v>11</v>
      </c>
      <c r="D125" s="17">
        <v>1</v>
      </c>
      <c r="E125" s="18">
        <v>48126.05042016806</v>
      </c>
      <c r="F125" s="22">
        <f t="shared" si="2"/>
        <v>9143.9495798319313</v>
      </c>
      <c r="G125" s="22">
        <f t="shared" si="3"/>
        <v>57269.999999999993</v>
      </c>
      <c r="H125" s="185"/>
    </row>
    <row r="126" spans="1:8" ht="24.95" customHeight="1" x14ac:dyDescent="0.25">
      <c r="A126" s="15">
        <v>115</v>
      </c>
      <c r="B126" s="19" t="s">
        <v>147</v>
      </c>
      <c r="C126" s="20" t="s">
        <v>11</v>
      </c>
      <c r="D126" s="17">
        <v>1</v>
      </c>
      <c r="E126" s="18">
        <v>88714.28571428571</v>
      </c>
      <c r="F126" s="22">
        <f t="shared" si="2"/>
        <v>16855.714285714286</v>
      </c>
      <c r="G126" s="22">
        <f t="shared" si="3"/>
        <v>105570</v>
      </c>
      <c r="H126" s="185"/>
    </row>
    <row r="127" spans="1:8" ht="24.95" customHeight="1" x14ac:dyDescent="0.25">
      <c r="A127" s="15">
        <v>116</v>
      </c>
      <c r="B127" s="19" t="s">
        <v>148</v>
      </c>
      <c r="C127" s="20" t="s">
        <v>11</v>
      </c>
      <c r="D127" s="17">
        <v>1</v>
      </c>
      <c r="E127" s="18">
        <v>25087.39495798319</v>
      </c>
      <c r="F127" s="22">
        <f t="shared" si="2"/>
        <v>4766.6050420168058</v>
      </c>
      <c r="G127" s="22">
        <f t="shared" si="3"/>
        <v>29853.999999999996</v>
      </c>
      <c r="H127" s="185"/>
    </row>
    <row r="128" spans="1:8" ht="24.95" customHeight="1" x14ac:dyDescent="0.25">
      <c r="A128" s="15">
        <v>117</v>
      </c>
      <c r="B128" s="19" t="s">
        <v>149</v>
      </c>
      <c r="C128" s="20" t="s">
        <v>11</v>
      </c>
      <c r="D128" s="17">
        <v>1</v>
      </c>
      <c r="E128" s="18">
        <v>7731.09243697479</v>
      </c>
      <c r="F128" s="22">
        <f t="shared" si="2"/>
        <v>1468.90756302521</v>
      </c>
      <c r="G128" s="22">
        <f t="shared" si="3"/>
        <v>9200</v>
      </c>
      <c r="H128" s="185"/>
    </row>
    <row r="129" spans="1:8" ht="24.95" customHeight="1" x14ac:dyDescent="0.25">
      <c r="A129" s="15">
        <v>118</v>
      </c>
      <c r="B129" s="19" t="s">
        <v>150</v>
      </c>
      <c r="C129" s="20" t="s">
        <v>11</v>
      </c>
      <c r="D129" s="17">
        <v>1</v>
      </c>
      <c r="E129" s="18">
        <v>109974.78991596638</v>
      </c>
      <c r="F129" s="22">
        <f t="shared" si="2"/>
        <v>20895.210084033613</v>
      </c>
      <c r="G129" s="22">
        <f t="shared" si="3"/>
        <v>130870</v>
      </c>
      <c r="H129" s="185"/>
    </row>
    <row r="130" spans="1:8" ht="24.95" customHeight="1" x14ac:dyDescent="0.25">
      <c r="A130" s="15">
        <v>119</v>
      </c>
      <c r="B130" s="19" t="s">
        <v>151</v>
      </c>
      <c r="C130" s="20" t="s">
        <v>26</v>
      </c>
      <c r="D130" s="17">
        <v>1</v>
      </c>
      <c r="E130" s="18">
        <v>82915.966386554617</v>
      </c>
      <c r="F130" s="22">
        <f t="shared" si="2"/>
        <v>15754.033613445377</v>
      </c>
      <c r="G130" s="22">
        <f t="shared" si="3"/>
        <v>98670</v>
      </c>
      <c r="H130" s="185"/>
    </row>
    <row r="131" spans="1:8" ht="24.95" customHeight="1" x14ac:dyDescent="0.25">
      <c r="A131" s="15">
        <v>120</v>
      </c>
      <c r="B131" s="19" t="s">
        <v>152</v>
      </c>
      <c r="C131" s="20" t="s">
        <v>11</v>
      </c>
      <c r="D131" s="17">
        <v>1</v>
      </c>
      <c r="E131" s="18">
        <v>36529.411764705881</v>
      </c>
      <c r="F131" s="22">
        <f t="shared" si="2"/>
        <v>6940.5882352941171</v>
      </c>
      <c r="G131" s="22">
        <f t="shared" si="3"/>
        <v>43470</v>
      </c>
      <c r="H131" s="185"/>
    </row>
    <row r="132" spans="1:8" ht="24.95" customHeight="1" x14ac:dyDescent="0.25">
      <c r="A132" s="15">
        <v>121</v>
      </c>
      <c r="B132" s="19" t="s">
        <v>153</v>
      </c>
      <c r="C132" s="20" t="s">
        <v>11</v>
      </c>
      <c r="D132" s="17">
        <v>1</v>
      </c>
      <c r="E132" s="18">
        <v>24932.773109243695</v>
      </c>
      <c r="F132" s="22">
        <f t="shared" si="2"/>
        <v>4737.2268907563021</v>
      </c>
      <c r="G132" s="22">
        <f t="shared" si="3"/>
        <v>29669.999999999996</v>
      </c>
      <c r="H132" s="185"/>
    </row>
    <row r="133" spans="1:8" ht="24.95" customHeight="1" x14ac:dyDescent="0.25">
      <c r="A133" s="15">
        <v>122</v>
      </c>
      <c r="B133" s="19" t="s">
        <v>154</v>
      </c>
      <c r="C133" s="20" t="s">
        <v>11</v>
      </c>
      <c r="D133" s="17">
        <v>1</v>
      </c>
      <c r="E133" s="18">
        <v>92579.831932773101</v>
      </c>
      <c r="F133" s="22">
        <f t="shared" si="2"/>
        <v>17590.168067226889</v>
      </c>
      <c r="G133" s="22">
        <f t="shared" si="3"/>
        <v>110169.99999999999</v>
      </c>
      <c r="H133" s="185"/>
    </row>
    <row r="134" spans="1:8" ht="24.95" customHeight="1" x14ac:dyDescent="0.25">
      <c r="A134" s="15">
        <v>123</v>
      </c>
      <c r="B134" s="19" t="s">
        <v>155</v>
      </c>
      <c r="C134" s="20" t="s">
        <v>156</v>
      </c>
      <c r="D134" s="17">
        <v>1</v>
      </c>
      <c r="E134" s="18">
        <v>117705.88235294117</v>
      </c>
      <c r="F134" s="22">
        <f t="shared" si="2"/>
        <v>22364.117647058825</v>
      </c>
      <c r="G134" s="22">
        <f t="shared" si="3"/>
        <v>140070</v>
      </c>
      <c r="H134" s="185"/>
    </row>
    <row r="135" spans="1:8" ht="24.95" customHeight="1" x14ac:dyDescent="0.25">
      <c r="A135" s="15">
        <v>124</v>
      </c>
      <c r="B135" s="19" t="s">
        <v>157</v>
      </c>
      <c r="C135" s="20" t="s">
        <v>156</v>
      </c>
      <c r="D135" s="17">
        <v>1</v>
      </c>
      <c r="E135" s="18">
        <v>367033.61344537814</v>
      </c>
      <c r="F135" s="22">
        <f t="shared" si="2"/>
        <v>69736.386554621844</v>
      </c>
      <c r="G135" s="22">
        <f t="shared" si="3"/>
        <v>436770</v>
      </c>
      <c r="H135" s="185"/>
    </row>
    <row r="136" spans="1:8" ht="24.95" customHeight="1" x14ac:dyDescent="0.25">
      <c r="A136" s="15">
        <v>125</v>
      </c>
      <c r="B136" s="19" t="s">
        <v>158</v>
      </c>
      <c r="C136" s="20" t="s">
        <v>11</v>
      </c>
      <c r="D136" s="17">
        <v>1</v>
      </c>
      <c r="E136" s="18">
        <v>50058.823529411762</v>
      </c>
      <c r="F136" s="22">
        <f t="shared" si="2"/>
        <v>9511.1764705882342</v>
      </c>
      <c r="G136" s="22">
        <f t="shared" si="3"/>
        <v>59570</v>
      </c>
      <c r="H136" s="185"/>
    </row>
    <row r="137" spans="1:8" ht="24.95" customHeight="1" x14ac:dyDescent="0.25">
      <c r="A137" s="15">
        <v>126</v>
      </c>
      <c r="B137" s="19" t="s">
        <v>159</v>
      </c>
      <c r="C137" s="20" t="s">
        <v>11</v>
      </c>
      <c r="D137" s="17">
        <v>1</v>
      </c>
      <c r="E137" s="18">
        <v>75184.873949579836</v>
      </c>
      <c r="F137" s="22">
        <f t="shared" si="2"/>
        <v>14285.126050420169</v>
      </c>
      <c r="G137" s="22">
        <f t="shared" si="3"/>
        <v>89470</v>
      </c>
      <c r="H137" s="185"/>
    </row>
    <row r="138" spans="1:8" ht="24.95" customHeight="1" x14ac:dyDescent="0.25">
      <c r="A138" s="15">
        <v>127</v>
      </c>
      <c r="B138" s="19" t="s">
        <v>160</v>
      </c>
      <c r="C138" s="20" t="s">
        <v>161</v>
      </c>
      <c r="D138" s="17">
        <v>1</v>
      </c>
      <c r="E138" s="18">
        <v>183613.44537815126</v>
      </c>
      <c r="F138" s="22">
        <f t="shared" si="2"/>
        <v>34886.554621848736</v>
      </c>
      <c r="G138" s="22">
        <f t="shared" si="3"/>
        <v>218500</v>
      </c>
      <c r="H138" s="185"/>
    </row>
    <row r="139" spans="1:8" ht="24.95" customHeight="1" x14ac:dyDescent="0.25">
      <c r="A139" s="15">
        <v>128</v>
      </c>
      <c r="B139" s="19" t="s">
        <v>162</v>
      </c>
      <c r="C139" s="20" t="s">
        <v>11</v>
      </c>
      <c r="D139" s="17">
        <v>1</v>
      </c>
      <c r="E139" s="18">
        <v>859890.75630252098</v>
      </c>
      <c r="F139" s="22">
        <f t="shared" si="2"/>
        <v>163379.24369747899</v>
      </c>
      <c r="G139" s="22">
        <f t="shared" si="3"/>
        <v>1023270</v>
      </c>
      <c r="H139" s="185"/>
    </row>
    <row r="140" spans="1:8" ht="24.95" customHeight="1" x14ac:dyDescent="0.25">
      <c r="A140" s="15">
        <v>129</v>
      </c>
      <c r="B140" s="19" t="s">
        <v>163</v>
      </c>
      <c r="C140" s="20" t="s">
        <v>11</v>
      </c>
      <c r="D140" s="17">
        <v>1</v>
      </c>
      <c r="E140" s="18">
        <v>187285.71428571426</v>
      </c>
      <c r="F140" s="22">
        <f t="shared" si="2"/>
        <v>35584.28571428571</v>
      </c>
      <c r="G140" s="22">
        <f t="shared" si="3"/>
        <v>222869.99999999997</v>
      </c>
      <c r="H140" s="185"/>
    </row>
    <row r="141" spans="1:8" ht="24.95" customHeight="1" x14ac:dyDescent="0.25">
      <c r="A141" s="15">
        <v>130</v>
      </c>
      <c r="B141" s="19" t="s">
        <v>164</v>
      </c>
      <c r="C141" s="20" t="s">
        <v>26</v>
      </c>
      <c r="D141" s="17">
        <v>1</v>
      </c>
      <c r="E141" s="18">
        <v>214344.53781512604</v>
      </c>
      <c r="F141" s="22">
        <f t="shared" ref="F141:F191" si="4">+E141*19%</f>
        <v>40725.462184873948</v>
      </c>
      <c r="G141" s="22">
        <f t="shared" ref="G141:G191" si="5">+E141+F141</f>
        <v>255070</v>
      </c>
      <c r="H141" s="185"/>
    </row>
    <row r="142" spans="1:8" ht="24.95" customHeight="1" x14ac:dyDescent="0.25">
      <c r="A142" s="15">
        <v>131</v>
      </c>
      <c r="B142" s="19" t="s">
        <v>165</v>
      </c>
      <c r="C142" s="20" t="s">
        <v>11</v>
      </c>
      <c r="D142" s="17">
        <v>1</v>
      </c>
      <c r="E142" s="18">
        <v>3372495.7983193276</v>
      </c>
      <c r="F142" s="22">
        <f t="shared" si="4"/>
        <v>640774.20168067224</v>
      </c>
      <c r="G142" s="22">
        <f t="shared" si="5"/>
        <v>4013270</v>
      </c>
      <c r="H142" s="185"/>
    </row>
    <row r="143" spans="1:8" ht="24.95" customHeight="1" x14ac:dyDescent="0.25">
      <c r="A143" s="15">
        <v>132</v>
      </c>
      <c r="B143" s="19" t="s">
        <v>166</v>
      </c>
      <c r="C143" s="20" t="s">
        <v>11</v>
      </c>
      <c r="D143" s="17">
        <v>1</v>
      </c>
      <c r="E143" s="18">
        <v>1366277.3109243696</v>
      </c>
      <c r="F143" s="22">
        <f t="shared" si="4"/>
        <v>259592.68907563022</v>
      </c>
      <c r="G143" s="22">
        <f t="shared" si="5"/>
        <v>1625869.9999999998</v>
      </c>
      <c r="H143" s="185"/>
    </row>
    <row r="144" spans="1:8" ht="24.95" customHeight="1" x14ac:dyDescent="0.25">
      <c r="A144" s="15">
        <v>133</v>
      </c>
      <c r="B144" s="19" t="s">
        <v>167</v>
      </c>
      <c r="C144" s="20" t="s">
        <v>11</v>
      </c>
      <c r="D144" s="17">
        <v>1</v>
      </c>
      <c r="E144" s="18">
        <v>73252.100840336134</v>
      </c>
      <c r="F144" s="22">
        <f t="shared" si="4"/>
        <v>13917.899159663866</v>
      </c>
      <c r="G144" s="22">
        <f t="shared" si="5"/>
        <v>87170</v>
      </c>
      <c r="H144" s="185"/>
    </row>
    <row r="145" spans="1:8" ht="24.95" customHeight="1" x14ac:dyDescent="0.25">
      <c r="A145" s="15">
        <v>134</v>
      </c>
      <c r="B145" s="19" t="s">
        <v>168</v>
      </c>
      <c r="C145" s="20" t="s">
        <v>11</v>
      </c>
      <c r="D145" s="17">
        <v>1</v>
      </c>
      <c r="E145" s="18">
        <v>138966.38655462186</v>
      </c>
      <c r="F145" s="22">
        <f t="shared" si="4"/>
        <v>26403.613445378152</v>
      </c>
      <c r="G145" s="22">
        <f t="shared" si="5"/>
        <v>165370</v>
      </c>
      <c r="H145" s="185"/>
    </row>
    <row r="146" spans="1:8" ht="24.95" customHeight="1" x14ac:dyDescent="0.25">
      <c r="A146" s="15">
        <v>135</v>
      </c>
      <c r="B146" s="19" t="s">
        <v>169</v>
      </c>
      <c r="C146" s="20" t="s">
        <v>11</v>
      </c>
      <c r="D146" s="17">
        <v>1</v>
      </c>
      <c r="E146" s="18">
        <v>140899.15966386555</v>
      </c>
      <c r="F146" s="22">
        <f t="shared" si="4"/>
        <v>26770.840336134454</v>
      </c>
      <c r="G146" s="22">
        <f t="shared" si="5"/>
        <v>167670</v>
      </c>
      <c r="H146" s="185"/>
    </row>
    <row r="147" spans="1:8" ht="24.95" customHeight="1" x14ac:dyDescent="0.25">
      <c r="A147" s="15">
        <v>136</v>
      </c>
      <c r="B147" s="19" t="s">
        <v>170</v>
      </c>
      <c r="C147" s="20" t="s">
        <v>11</v>
      </c>
      <c r="D147" s="17">
        <v>1</v>
      </c>
      <c r="E147" s="18">
        <v>676277.31092436973</v>
      </c>
      <c r="F147" s="22">
        <f t="shared" si="4"/>
        <v>128492.68907563025</v>
      </c>
      <c r="G147" s="22">
        <f t="shared" si="5"/>
        <v>804770</v>
      </c>
      <c r="H147" s="185"/>
    </row>
    <row r="148" spans="1:8" ht="24.95" customHeight="1" x14ac:dyDescent="0.25">
      <c r="A148" s="15">
        <v>137</v>
      </c>
      <c r="B148" s="19" t="s">
        <v>171</v>
      </c>
      <c r="C148" s="20" t="s">
        <v>11</v>
      </c>
      <c r="D148" s="17">
        <v>1</v>
      </c>
      <c r="E148" s="18">
        <v>82915.966386554617</v>
      </c>
      <c r="F148" s="22">
        <f t="shared" si="4"/>
        <v>15754.033613445377</v>
      </c>
      <c r="G148" s="22">
        <f t="shared" si="5"/>
        <v>98670</v>
      </c>
      <c r="H148" s="185"/>
    </row>
    <row r="149" spans="1:8" ht="24.95" customHeight="1" x14ac:dyDescent="0.25">
      <c r="A149" s="15">
        <v>138</v>
      </c>
      <c r="B149" s="19" t="s">
        <v>172</v>
      </c>
      <c r="C149" s="20" t="s">
        <v>11</v>
      </c>
      <c r="D149" s="17">
        <v>1</v>
      </c>
      <c r="E149" s="18">
        <v>154428.57142857145</v>
      </c>
      <c r="F149" s="22">
        <f t="shared" si="4"/>
        <v>29341.428571428576</v>
      </c>
      <c r="G149" s="22">
        <f t="shared" si="5"/>
        <v>183770.00000000003</v>
      </c>
      <c r="H149" s="185"/>
    </row>
    <row r="150" spans="1:8" ht="24.95" customHeight="1" x14ac:dyDescent="0.25">
      <c r="A150" s="15">
        <v>139</v>
      </c>
      <c r="B150" s="19" t="s">
        <v>173</v>
      </c>
      <c r="C150" s="20" t="s">
        <v>11</v>
      </c>
      <c r="D150" s="17">
        <v>1</v>
      </c>
      <c r="E150" s="18">
        <v>57789.915966386558</v>
      </c>
      <c r="F150" s="22">
        <f t="shared" si="4"/>
        <v>10980.084033613446</v>
      </c>
      <c r="G150" s="22">
        <f t="shared" si="5"/>
        <v>68770</v>
      </c>
      <c r="H150" s="185"/>
    </row>
    <row r="151" spans="1:8" ht="24.95" customHeight="1" x14ac:dyDescent="0.25">
      <c r="A151" s="15">
        <v>140</v>
      </c>
      <c r="B151" s="19" t="s">
        <v>174</v>
      </c>
      <c r="C151" s="20" t="s">
        <v>11</v>
      </c>
      <c r="D151" s="17">
        <v>1</v>
      </c>
      <c r="E151" s="18">
        <v>77117.647058823539</v>
      </c>
      <c r="F151" s="22">
        <f t="shared" si="4"/>
        <v>14652.352941176472</v>
      </c>
      <c r="G151" s="22">
        <f t="shared" si="5"/>
        <v>91770.000000000015</v>
      </c>
      <c r="H151" s="185"/>
    </row>
    <row r="152" spans="1:8" ht="24.95" customHeight="1" x14ac:dyDescent="0.25">
      <c r="A152" s="15">
        <v>141</v>
      </c>
      <c r="B152" s="19" t="s">
        <v>175</v>
      </c>
      <c r="C152" s="20" t="s">
        <v>11</v>
      </c>
      <c r="D152" s="17">
        <v>1</v>
      </c>
      <c r="E152" s="18">
        <v>109974.78991596638</v>
      </c>
      <c r="F152" s="22">
        <f t="shared" si="4"/>
        <v>20895.210084033613</v>
      </c>
      <c r="G152" s="22">
        <f t="shared" si="5"/>
        <v>130870</v>
      </c>
      <c r="H152" s="185"/>
    </row>
    <row r="153" spans="1:8" ht="24.95" customHeight="1" x14ac:dyDescent="0.25">
      <c r="A153" s="15">
        <v>142</v>
      </c>
      <c r="B153" s="19" t="s">
        <v>176</v>
      </c>
      <c r="C153" s="20" t="s">
        <v>11</v>
      </c>
      <c r="D153" s="17">
        <v>1</v>
      </c>
      <c r="E153" s="18">
        <v>199462.18487394956</v>
      </c>
      <c r="F153" s="22">
        <f t="shared" si="4"/>
        <v>37897.815126050416</v>
      </c>
      <c r="G153" s="22">
        <f t="shared" si="5"/>
        <v>237359.99999999997</v>
      </c>
      <c r="H153" s="185"/>
    </row>
    <row r="154" spans="1:8" ht="24.95" customHeight="1" x14ac:dyDescent="0.25">
      <c r="A154" s="15">
        <v>143</v>
      </c>
      <c r="B154" s="19" t="s">
        <v>177</v>
      </c>
      <c r="C154" s="20" t="s">
        <v>11</v>
      </c>
      <c r="D154" s="17">
        <v>1</v>
      </c>
      <c r="E154" s="18">
        <v>309050.42016806721</v>
      </c>
      <c r="F154" s="22">
        <f t="shared" si="4"/>
        <v>58719.579831932773</v>
      </c>
      <c r="G154" s="22">
        <f t="shared" si="5"/>
        <v>367770</v>
      </c>
      <c r="H154" s="185"/>
    </row>
    <row r="155" spans="1:8" ht="24.95" customHeight="1" x14ac:dyDescent="0.25">
      <c r="A155" s="15">
        <v>144</v>
      </c>
      <c r="B155" s="19" t="s">
        <v>178</v>
      </c>
      <c r="C155" s="20" t="s">
        <v>11</v>
      </c>
      <c r="D155" s="17">
        <v>1</v>
      </c>
      <c r="E155" s="18">
        <v>26865.546218487394</v>
      </c>
      <c r="F155" s="22">
        <f t="shared" si="4"/>
        <v>5104.453781512605</v>
      </c>
      <c r="G155" s="22">
        <f t="shared" si="5"/>
        <v>31970</v>
      </c>
      <c r="H155" s="185"/>
    </row>
    <row r="156" spans="1:8" ht="24.95" customHeight="1" x14ac:dyDescent="0.25">
      <c r="A156" s="15">
        <v>145</v>
      </c>
      <c r="B156" s="19" t="s">
        <v>179</v>
      </c>
      <c r="C156" s="20" t="s">
        <v>11</v>
      </c>
      <c r="D156" s="17">
        <v>1</v>
      </c>
      <c r="E156" s="18">
        <v>67453.781512605041</v>
      </c>
      <c r="F156" s="22">
        <f t="shared" si="4"/>
        <v>12816.218487394957</v>
      </c>
      <c r="G156" s="22">
        <f t="shared" si="5"/>
        <v>80270</v>
      </c>
      <c r="H156" s="185"/>
    </row>
    <row r="157" spans="1:8" ht="24.95" customHeight="1" x14ac:dyDescent="0.25">
      <c r="A157" s="15">
        <v>146</v>
      </c>
      <c r="B157" s="19" t="s">
        <v>180</v>
      </c>
      <c r="C157" s="20" t="s">
        <v>11</v>
      </c>
      <c r="D157" s="17">
        <v>1</v>
      </c>
      <c r="E157" s="18">
        <v>61655.462184873955</v>
      </c>
      <c r="F157" s="22">
        <f t="shared" si="4"/>
        <v>11714.537815126052</v>
      </c>
      <c r="G157" s="22">
        <f t="shared" si="5"/>
        <v>73370</v>
      </c>
      <c r="H157" s="185"/>
    </row>
    <row r="158" spans="1:8" ht="24.95" customHeight="1" x14ac:dyDescent="0.25">
      <c r="A158" s="15">
        <v>147</v>
      </c>
      <c r="B158" s="19" t="s">
        <v>181</v>
      </c>
      <c r="C158" s="20" t="s">
        <v>11</v>
      </c>
      <c r="D158" s="17">
        <v>1</v>
      </c>
      <c r="E158" s="18">
        <v>915747.89915966394</v>
      </c>
      <c r="F158" s="22">
        <f t="shared" si="4"/>
        <v>173992.10084033615</v>
      </c>
      <c r="G158" s="22">
        <f t="shared" si="5"/>
        <v>1089740</v>
      </c>
      <c r="H158" s="185"/>
    </row>
    <row r="159" spans="1:8" ht="24.95" customHeight="1" x14ac:dyDescent="0.25">
      <c r="A159" s="15">
        <v>148</v>
      </c>
      <c r="B159" s="19" t="s">
        <v>182</v>
      </c>
      <c r="C159" s="20" t="s">
        <v>11</v>
      </c>
      <c r="D159" s="17">
        <v>1</v>
      </c>
      <c r="E159" s="18">
        <v>91226.890756302513</v>
      </c>
      <c r="F159" s="22">
        <f t="shared" si="4"/>
        <v>17333.109243697476</v>
      </c>
      <c r="G159" s="22">
        <f t="shared" si="5"/>
        <v>108559.99999999999</v>
      </c>
      <c r="H159" s="185"/>
    </row>
    <row r="160" spans="1:8" ht="24.95" customHeight="1" x14ac:dyDescent="0.25">
      <c r="A160" s="15">
        <v>149</v>
      </c>
      <c r="B160" s="19" t="s">
        <v>183</v>
      </c>
      <c r="C160" s="20" t="s">
        <v>11</v>
      </c>
      <c r="D160" s="17">
        <v>1</v>
      </c>
      <c r="E160" s="18">
        <v>133168.06722689077</v>
      </c>
      <c r="F160" s="22">
        <f t="shared" si="4"/>
        <v>25301.932773109245</v>
      </c>
      <c r="G160" s="22">
        <f t="shared" si="5"/>
        <v>158470</v>
      </c>
      <c r="H160" s="185"/>
    </row>
    <row r="161" spans="1:8" ht="24.95" customHeight="1" x14ac:dyDescent="0.25">
      <c r="A161" s="15">
        <v>150</v>
      </c>
      <c r="B161" s="19" t="s">
        <v>184</v>
      </c>
      <c r="C161" s="20" t="s">
        <v>11</v>
      </c>
      <c r="D161" s="17">
        <v>1</v>
      </c>
      <c r="E161" s="18">
        <v>44840.336134453777</v>
      </c>
      <c r="F161" s="22">
        <f t="shared" si="4"/>
        <v>8519.6638655462175</v>
      </c>
      <c r="G161" s="22">
        <f t="shared" si="5"/>
        <v>53359.999999999993</v>
      </c>
      <c r="H161" s="185"/>
    </row>
    <row r="162" spans="1:8" ht="24.95" customHeight="1" x14ac:dyDescent="0.25">
      <c r="A162" s="15">
        <v>151</v>
      </c>
      <c r="B162" s="19" t="s">
        <v>185</v>
      </c>
      <c r="C162" s="20" t="s">
        <v>11</v>
      </c>
      <c r="D162" s="17">
        <v>1</v>
      </c>
      <c r="E162" s="18">
        <v>127369.74789915967</v>
      </c>
      <c r="F162" s="22">
        <f t="shared" si="4"/>
        <v>24200.252100840338</v>
      </c>
      <c r="G162" s="22">
        <f t="shared" si="5"/>
        <v>151570</v>
      </c>
      <c r="H162" s="185"/>
    </row>
    <row r="163" spans="1:8" ht="24.95" customHeight="1" x14ac:dyDescent="0.25">
      <c r="A163" s="15">
        <v>152</v>
      </c>
      <c r="B163" s="19" t="s">
        <v>186</v>
      </c>
      <c r="C163" s="20" t="s">
        <v>11</v>
      </c>
      <c r="D163" s="17">
        <v>1</v>
      </c>
      <c r="E163" s="18">
        <v>109974.78991596638</v>
      </c>
      <c r="F163" s="22">
        <f t="shared" si="4"/>
        <v>20895.210084033613</v>
      </c>
      <c r="G163" s="22">
        <f t="shared" si="5"/>
        <v>130870</v>
      </c>
      <c r="H163" s="185"/>
    </row>
    <row r="164" spans="1:8" ht="24.95" customHeight="1" x14ac:dyDescent="0.25">
      <c r="A164" s="15">
        <v>153</v>
      </c>
      <c r="B164" s="19" t="s">
        <v>187</v>
      </c>
      <c r="C164" s="20" t="s">
        <v>11</v>
      </c>
      <c r="D164" s="17">
        <v>1</v>
      </c>
      <c r="E164" s="18">
        <v>106109.24369747899</v>
      </c>
      <c r="F164" s="22">
        <f t="shared" si="4"/>
        <v>20160.756302521007</v>
      </c>
      <c r="G164" s="22">
        <f t="shared" si="5"/>
        <v>126270</v>
      </c>
      <c r="H164" s="185"/>
    </row>
    <row r="165" spans="1:8" ht="24.95" customHeight="1" x14ac:dyDescent="0.25">
      <c r="A165" s="15">
        <v>154</v>
      </c>
      <c r="B165" s="19" t="s">
        <v>188</v>
      </c>
      <c r="C165" s="20" t="s">
        <v>11</v>
      </c>
      <c r="D165" s="17">
        <v>1</v>
      </c>
      <c r="E165" s="18">
        <v>3478.9915966386557</v>
      </c>
      <c r="F165" s="22">
        <f t="shared" si="4"/>
        <v>661.00840336134456</v>
      </c>
      <c r="G165" s="22">
        <f t="shared" si="5"/>
        <v>4140</v>
      </c>
      <c r="H165" s="185"/>
    </row>
    <row r="166" spans="1:8" ht="24.95" customHeight="1" x14ac:dyDescent="0.25">
      <c r="A166" s="15">
        <v>155</v>
      </c>
      <c r="B166" s="19" t="s">
        <v>189</v>
      </c>
      <c r="C166" s="20" t="s">
        <v>11</v>
      </c>
      <c r="D166" s="17">
        <v>1</v>
      </c>
      <c r="E166" s="18">
        <v>13722.689075630251</v>
      </c>
      <c r="F166" s="22">
        <f t="shared" si="4"/>
        <v>2607.3109243697477</v>
      </c>
      <c r="G166" s="22">
        <f t="shared" si="5"/>
        <v>16329.999999999998</v>
      </c>
      <c r="H166" s="185"/>
    </row>
    <row r="167" spans="1:8" ht="24.95" customHeight="1" x14ac:dyDescent="0.25">
      <c r="A167" s="15">
        <v>156</v>
      </c>
      <c r="B167" s="19" t="s">
        <v>190</v>
      </c>
      <c r="C167" s="20" t="s">
        <v>76</v>
      </c>
      <c r="D167" s="17">
        <v>1</v>
      </c>
      <c r="E167" s="18">
        <v>22999.999999999996</v>
      </c>
      <c r="F167" s="22">
        <f t="shared" si="4"/>
        <v>4369.9999999999991</v>
      </c>
      <c r="G167" s="22">
        <f t="shared" si="5"/>
        <v>27369.999999999996</v>
      </c>
      <c r="H167" s="185"/>
    </row>
    <row r="168" spans="1:8" ht="24.95" customHeight="1" x14ac:dyDescent="0.25">
      <c r="A168" s="15">
        <v>157</v>
      </c>
      <c r="B168" s="19" t="s">
        <v>191</v>
      </c>
      <c r="C168" s="20" t="s">
        <v>76</v>
      </c>
      <c r="D168" s="17">
        <v>1</v>
      </c>
      <c r="E168" s="18">
        <v>4503.3613445378151</v>
      </c>
      <c r="F168" s="22">
        <f t="shared" si="4"/>
        <v>855.63865546218483</v>
      </c>
      <c r="G168" s="22">
        <f t="shared" si="5"/>
        <v>5359</v>
      </c>
      <c r="H168" s="185"/>
    </row>
    <row r="169" spans="1:8" ht="24.95" customHeight="1" x14ac:dyDescent="0.25">
      <c r="A169" s="15">
        <v>158</v>
      </c>
      <c r="B169" s="19" t="s">
        <v>192</v>
      </c>
      <c r="C169" s="20" t="s">
        <v>87</v>
      </c>
      <c r="D169" s="17">
        <v>1</v>
      </c>
      <c r="E169" s="18">
        <v>929470.58823529421</v>
      </c>
      <c r="F169" s="22">
        <f t="shared" si="4"/>
        <v>176599.4117647059</v>
      </c>
      <c r="G169" s="22">
        <f t="shared" si="5"/>
        <v>1106070</v>
      </c>
      <c r="H169" s="185"/>
    </row>
    <row r="170" spans="1:8" ht="24.95" customHeight="1" x14ac:dyDescent="0.25">
      <c r="A170" s="15">
        <v>159</v>
      </c>
      <c r="B170" s="19" t="s">
        <v>193</v>
      </c>
      <c r="C170" s="20" t="s">
        <v>87</v>
      </c>
      <c r="D170" s="17">
        <v>1</v>
      </c>
      <c r="E170" s="18">
        <v>494596.63865546219</v>
      </c>
      <c r="F170" s="22">
        <f t="shared" si="4"/>
        <v>93973.361344537814</v>
      </c>
      <c r="G170" s="22">
        <f t="shared" si="5"/>
        <v>588570</v>
      </c>
      <c r="H170" s="185"/>
    </row>
    <row r="171" spans="1:8" ht="24.95" customHeight="1" x14ac:dyDescent="0.25">
      <c r="A171" s="15">
        <v>160</v>
      </c>
      <c r="B171" s="19" t="s">
        <v>194</v>
      </c>
      <c r="C171" s="20" t="s">
        <v>195</v>
      </c>
      <c r="D171" s="17">
        <v>1</v>
      </c>
      <c r="E171" s="18">
        <v>164092.43697478989</v>
      </c>
      <c r="F171" s="22">
        <f t="shared" si="4"/>
        <v>31177.563025210078</v>
      </c>
      <c r="G171" s="22">
        <f t="shared" si="5"/>
        <v>195269.99999999997</v>
      </c>
      <c r="H171" s="185"/>
    </row>
    <row r="172" spans="1:8" ht="24.95" customHeight="1" x14ac:dyDescent="0.25">
      <c r="A172" s="15">
        <v>161</v>
      </c>
      <c r="B172" s="19" t="s">
        <v>196</v>
      </c>
      <c r="C172" s="20" t="s">
        <v>26</v>
      </c>
      <c r="D172" s="17">
        <v>1</v>
      </c>
      <c r="E172" s="18">
        <v>106109.24369747899</v>
      </c>
      <c r="F172" s="22">
        <f t="shared" si="4"/>
        <v>20160.756302521007</v>
      </c>
      <c r="G172" s="22">
        <f t="shared" si="5"/>
        <v>126270</v>
      </c>
      <c r="H172" s="185"/>
    </row>
    <row r="173" spans="1:8" ht="24.95" customHeight="1" x14ac:dyDescent="0.25">
      <c r="A173" s="15">
        <v>162</v>
      </c>
      <c r="B173" s="19" t="s">
        <v>197</v>
      </c>
      <c r="C173" s="20" t="s">
        <v>11</v>
      </c>
      <c r="D173" s="17">
        <v>1</v>
      </c>
      <c r="E173" s="18">
        <v>142831.93277310926</v>
      </c>
      <c r="F173" s="22">
        <f t="shared" si="4"/>
        <v>27138.067226890762</v>
      </c>
      <c r="G173" s="22">
        <f t="shared" si="5"/>
        <v>169970.00000000003</v>
      </c>
      <c r="H173" s="185"/>
    </row>
    <row r="174" spans="1:8" ht="24.95" customHeight="1" x14ac:dyDescent="0.25">
      <c r="A174" s="15">
        <v>163</v>
      </c>
      <c r="B174" s="19" t="s">
        <v>198</v>
      </c>
      <c r="C174" s="20" t="s">
        <v>195</v>
      </c>
      <c r="D174" s="17">
        <v>1</v>
      </c>
      <c r="E174" s="18">
        <v>305358.82352941181</v>
      </c>
      <c r="F174" s="22">
        <f t="shared" si="4"/>
        <v>58018.176470588245</v>
      </c>
      <c r="G174" s="22">
        <f t="shared" si="5"/>
        <v>363377.00000000006</v>
      </c>
      <c r="H174" s="185"/>
    </row>
    <row r="175" spans="1:8" ht="24.95" customHeight="1" x14ac:dyDescent="0.25">
      <c r="A175" s="15">
        <v>164</v>
      </c>
      <c r="B175" s="19" t="s">
        <v>199</v>
      </c>
      <c r="C175" s="20" t="s">
        <v>11</v>
      </c>
      <c r="D175" s="17">
        <v>1</v>
      </c>
      <c r="E175" s="18">
        <v>12369.747899159664</v>
      </c>
      <c r="F175" s="22">
        <f t="shared" si="4"/>
        <v>2350.252100840336</v>
      </c>
      <c r="G175" s="22">
        <f t="shared" si="5"/>
        <v>14720</v>
      </c>
      <c r="H175" s="185"/>
    </row>
    <row r="176" spans="1:8" ht="24.95" customHeight="1" x14ac:dyDescent="0.25">
      <c r="A176" s="15">
        <v>165</v>
      </c>
      <c r="B176" s="19" t="s">
        <v>200</v>
      </c>
      <c r="C176" s="20" t="s">
        <v>11</v>
      </c>
      <c r="D176" s="17">
        <v>1</v>
      </c>
      <c r="E176" s="18">
        <v>1171067.2268907563</v>
      </c>
      <c r="F176" s="22">
        <f t="shared" si="4"/>
        <v>222502.77310924369</v>
      </c>
      <c r="G176" s="22">
        <f t="shared" si="5"/>
        <v>1393570</v>
      </c>
      <c r="H176" s="185"/>
    </row>
    <row r="177" spans="1:8" ht="24.95" customHeight="1" x14ac:dyDescent="0.25">
      <c r="A177" s="15">
        <v>166</v>
      </c>
      <c r="B177" s="19" t="s">
        <v>201</v>
      </c>
      <c r="C177" s="20" t="s">
        <v>11</v>
      </c>
      <c r="D177" s="17">
        <v>1</v>
      </c>
      <c r="E177" s="18">
        <v>86781.512605042008</v>
      </c>
      <c r="F177" s="22">
        <f t="shared" si="4"/>
        <v>16488.487394957981</v>
      </c>
      <c r="G177" s="22">
        <f t="shared" si="5"/>
        <v>103269.99999999999</v>
      </c>
      <c r="H177" s="185"/>
    </row>
    <row r="178" spans="1:8" ht="24.95" customHeight="1" x14ac:dyDescent="0.25">
      <c r="A178" s="15">
        <v>167</v>
      </c>
      <c r="B178" s="19" t="s">
        <v>202</v>
      </c>
      <c r="C178" s="20" t="s">
        <v>11</v>
      </c>
      <c r="D178" s="17">
        <v>1</v>
      </c>
      <c r="E178" s="18">
        <v>67453.781512605041</v>
      </c>
      <c r="F178" s="22">
        <f t="shared" si="4"/>
        <v>12816.218487394957</v>
      </c>
      <c r="G178" s="22">
        <f t="shared" si="5"/>
        <v>80270</v>
      </c>
      <c r="H178" s="185"/>
    </row>
    <row r="179" spans="1:8" ht="24.95" customHeight="1" x14ac:dyDescent="0.25">
      <c r="A179" s="15">
        <v>168</v>
      </c>
      <c r="B179" s="19" t="s">
        <v>203</v>
      </c>
      <c r="C179" s="20" t="s">
        <v>76</v>
      </c>
      <c r="D179" s="17">
        <v>1</v>
      </c>
      <c r="E179" s="18">
        <v>44453.781512605041</v>
      </c>
      <c r="F179" s="22">
        <f t="shared" si="4"/>
        <v>8446.2184873949573</v>
      </c>
      <c r="G179" s="22">
        <f t="shared" si="5"/>
        <v>52900</v>
      </c>
      <c r="H179" s="185"/>
    </row>
    <row r="180" spans="1:8" ht="24.95" customHeight="1" x14ac:dyDescent="0.25">
      <c r="A180" s="15">
        <v>169</v>
      </c>
      <c r="B180" s="19" t="s">
        <v>204</v>
      </c>
      <c r="C180" s="20" t="s">
        <v>87</v>
      </c>
      <c r="D180" s="17">
        <v>1</v>
      </c>
      <c r="E180" s="18">
        <v>386361.34453781508</v>
      </c>
      <c r="F180" s="22">
        <f t="shared" si="4"/>
        <v>73408.655462184863</v>
      </c>
      <c r="G180" s="22">
        <f t="shared" si="5"/>
        <v>459769.99999999994</v>
      </c>
      <c r="H180" s="185"/>
    </row>
    <row r="181" spans="1:8" ht="24.95" customHeight="1" x14ac:dyDescent="0.25">
      <c r="A181" s="15">
        <v>170</v>
      </c>
      <c r="B181" s="19" t="s">
        <v>205</v>
      </c>
      <c r="C181" s="20" t="s">
        <v>11</v>
      </c>
      <c r="D181" s="17">
        <v>1</v>
      </c>
      <c r="E181" s="18">
        <v>57789.915966386558</v>
      </c>
      <c r="F181" s="22">
        <f t="shared" si="4"/>
        <v>10980.084033613446</v>
      </c>
      <c r="G181" s="22">
        <f t="shared" si="5"/>
        <v>68770</v>
      </c>
      <c r="H181" s="185"/>
    </row>
    <row r="182" spans="1:8" ht="24.95" customHeight="1" x14ac:dyDescent="0.25">
      <c r="A182" s="15">
        <v>171</v>
      </c>
      <c r="B182" s="19" t="s">
        <v>206</v>
      </c>
      <c r="C182" s="20" t="s">
        <v>11</v>
      </c>
      <c r="D182" s="17">
        <v>1</v>
      </c>
      <c r="E182" s="18">
        <v>75184.873949579836</v>
      </c>
      <c r="F182" s="22">
        <f t="shared" si="4"/>
        <v>14285.126050420169</v>
      </c>
      <c r="G182" s="22">
        <f t="shared" si="5"/>
        <v>89470</v>
      </c>
      <c r="H182" s="185"/>
    </row>
    <row r="183" spans="1:8" ht="24.95" customHeight="1" x14ac:dyDescent="0.25">
      <c r="A183" s="15">
        <v>172</v>
      </c>
      <c r="B183" s="19" t="s">
        <v>207</v>
      </c>
      <c r="C183" s="20" t="s">
        <v>11</v>
      </c>
      <c r="D183" s="17">
        <v>1</v>
      </c>
      <c r="E183" s="18">
        <v>458453.78151260508</v>
      </c>
      <c r="F183" s="22">
        <f t="shared" si="4"/>
        <v>87106.218487394974</v>
      </c>
      <c r="G183" s="22">
        <f t="shared" si="5"/>
        <v>545560</v>
      </c>
      <c r="H183" s="185"/>
    </row>
    <row r="184" spans="1:8" ht="24.95" customHeight="1" x14ac:dyDescent="0.25">
      <c r="A184" s="15">
        <v>173</v>
      </c>
      <c r="B184" s="19" t="s">
        <v>208</v>
      </c>
      <c r="C184" s="20" t="s">
        <v>34</v>
      </c>
      <c r="D184" s="17">
        <v>1</v>
      </c>
      <c r="E184" s="18">
        <v>104176.47058823529</v>
      </c>
      <c r="F184" s="22">
        <f t="shared" si="4"/>
        <v>19793.529411764706</v>
      </c>
      <c r="G184" s="22">
        <f t="shared" si="5"/>
        <v>123970</v>
      </c>
      <c r="H184" s="185"/>
    </row>
    <row r="185" spans="1:8" ht="24.95" customHeight="1" x14ac:dyDescent="0.25">
      <c r="A185" s="15">
        <v>174</v>
      </c>
      <c r="B185" s="19" t="s">
        <v>209</v>
      </c>
      <c r="C185" s="20" t="s">
        <v>92</v>
      </c>
      <c r="D185" s="17">
        <v>1</v>
      </c>
      <c r="E185" s="18">
        <v>249327.731092437</v>
      </c>
      <c r="F185" s="22">
        <f t="shared" si="4"/>
        <v>47372.268907563033</v>
      </c>
      <c r="G185" s="22">
        <f t="shared" si="5"/>
        <v>296700</v>
      </c>
      <c r="H185" s="185"/>
    </row>
    <row r="186" spans="1:8" ht="24.95" customHeight="1" x14ac:dyDescent="0.25">
      <c r="A186" s="15">
        <v>175</v>
      </c>
      <c r="B186" s="19" t="s">
        <v>210</v>
      </c>
      <c r="C186" s="20" t="s">
        <v>11</v>
      </c>
      <c r="D186" s="17">
        <v>1</v>
      </c>
      <c r="E186" s="18">
        <v>100310.9243697479</v>
      </c>
      <c r="F186" s="22">
        <f t="shared" si="4"/>
        <v>19059.0756302521</v>
      </c>
      <c r="G186" s="22">
        <f t="shared" si="5"/>
        <v>119370</v>
      </c>
      <c r="H186" s="185"/>
    </row>
    <row r="187" spans="1:8" ht="24.95" customHeight="1" x14ac:dyDescent="0.25">
      <c r="A187" s="15">
        <v>176</v>
      </c>
      <c r="B187" s="19" t="s">
        <v>211</v>
      </c>
      <c r="C187" s="20" t="s">
        <v>11</v>
      </c>
      <c r="D187" s="17">
        <v>1</v>
      </c>
      <c r="E187" s="18">
        <v>32663.865546218491</v>
      </c>
      <c r="F187" s="22">
        <f t="shared" si="4"/>
        <v>6206.134453781513</v>
      </c>
      <c r="G187" s="22">
        <f t="shared" si="5"/>
        <v>38870</v>
      </c>
      <c r="H187" s="185"/>
    </row>
    <row r="188" spans="1:8" ht="24.95" customHeight="1" x14ac:dyDescent="0.25">
      <c r="A188" s="15">
        <v>177</v>
      </c>
      <c r="B188" s="19" t="s">
        <v>212</v>
      </c>
      <c r="C188" s="20" t="s">
        <v>11</v>
      </c>
      <c r="D188" s="17">
        <v>1</v>
      </c>
      <c r="E188" s="18">
        <v>42327.731092436974</v>
      </c>
      <c r="F188" s="22">
        <f t="shared" si="4"/>
        <v>8042.2689075630251</v>
      </c>
      <c r="G188" s="22">
        <f t="shared" si="5"/>
        <v>50370</v>
      </c>
      <c r="H188" s="185"/>
    </row>
    <row r="189" spans="1:8" ht="24.95" customHeight="1" x14ac:dyDescent="0.25">
      <c r="A189" s="15">
        <v>178</v>
      </c>
      <c r="B189" s="19" t="s">
        <v>213</v>
      </c>
      <c r="C189" s="20" t="s">
        <v>11</v>
      </c>
      <c r="D189" s="17">
        <v>1</v>
      </c>
      <c r="E189" s="18">
        <v>46193.277310924364</v>
      </c>
      <c r="F189" s="22">
        <f t="shared" si="4"/>
        <v>8776.7226890756301</v>
      </c>
      <c r="G189" s="22">
        <f t="shared" si="5"/>
        <v>54969.999999999993</v>
      </c>
      <c r="H189" s="185"/>
    </row>
    <row r="190" spans="1:8" ht="24.95" customHeight="1" x14ac:dyDescent="0.25">
      <c r="A190" s="15">
        <v>179</v>
      </c>
      <c r="B190" s="19" t="s">
        <v>214</v>
      </c>
      <c r="C190" s="20" t="s">
        <v>26</v>
      </c>
      <c r="D190" s="17">
        <v>1</v>
      </c>
      <c r="E190" s="18">
        <v>241983.19327731093</v>
      </c>
      <c r="F190" s="22">
        <f t="shared" si="4"/>
        <v>45976.806722689078</v>
      </c>
      <c r="G190" s="22">
        <f t="shared" si="5"/>
        <v>287960</v>
      </c>
      <c r="H190" s="185"/>
    </row>
    <row r="191" spans="1:8" ht="24.95" customHeight="1" x14ac:dyDescent="0.25">
      <c r="A191" s="15">
        <v>180</v>
      </c>
      <c r="B191" s="19" t="s">
        <v>215</v>
      </c>
      <c r="C191" s="20" t="s">
        <v>11</v>
      </c>
      <c r="D191" s="17">
        <v>1</v>
      </c>
      <c r="E191" s="18">
        <v>2087201.6806722691</v>
      </c>
      <c r="F191" s="22">
        <f t="shared" si="4"/>
        <v>396568.31932773115</v>
      </c>
      <c r="G191" s="22">
        <f t="shared" si="5"/>
        <v>2483770</v>
      </c>
      <c r="H191" s="185"/>
    </row>
    <row r="192" spans="1:8" ht="24.95" customHeight="1" x14ac:dyDescent="0.25">
      <c r="A192" s="15">
        <v>181</v>
      </c>
      <c r="B192" s="19" t="s">
        <v>216</v>
      </c>
      <c r="C192" s="20" t="s">
        <v>11</v>
      </c>
      <c r="D192" s="17">
        <v>1</v>
      </c>
      <c r="E192" s="18"/>
      <c r="F192" s="22"/>
      <c r="G192" s="22"/>
      <c r="H192" s="185"/>
    </row>
    <row r="193" spans="1:8" ht="24.95" customHeight="1" x14ac:dyDescent="0.25">
      <c r="A193" s="15">
        <v>182</v>
      </c>
      <c r="B193" s="19" t="s">
        <v>217</v>
      </c>
      <c r="C193" s="20" t="s">
        <v>11</v>
      </c>
      <c r="D193" s="17">
        <v>1</v>
      </c>
      <c r="E193" s="18"/>
      <c r="F193" s="22"/>
      <c r="G193" s="22"/>
      <c r="H193" s="185"/>
    </row>
    <row r="194" spans="1:8" ht="24.95" customHeight="1" x14ac:dyDescent="0.25">
      <c r="A194" s="15">
        <v>183</v>
      </c>
      <c r="B194" s="19" t="s">
        <v>218</v>
      </c>
      <c r="C194" s="20" t="s">
        <v>11</v>
      </c>
      <c r="D194" s="17">
        <v>1</v>
      </c>
      <c r="E194" s="18"/>
      <c r="F194" s="22"/>
      <c r="G194" s="22"/>
      <c r="H194" s="185"/>
    </row>
    <row r="195" spans="1:8" ht="24.95" customHeight="1" x14ac:dyDescent="0.25">
      <c r="A195" s="15">
        <v>184</v>
      </c>
      <c r="B195" s="19" t="s">
        <v>219</v>
      </c>
      <c r="C195" s="20" t="s">
        <v>11</v>
      </c>
      <c r="D195" s="17">
        <v>1</v>
      </c>
      <c r="E195" s="18"/>
      <c r="F195" s="22"/>
      <c r="G195" s="22"/>
      <c r="H195" s="185"/>
    </row>
    <row r="196" spans="1:8" ht="24.95" customHeight="1" x14ac:dyDescent="0.25">
      <c r="A196" s="15">
        <v>185</v>
      </c>
      <c r="B196" s="19" t="s">
        <v>220</v>
      </c>
      <c r="C196" s="20" t="s">
        <v>11</v>
      </c>
      <c r="D196" s="17">
        <v>1</v>
      </c>
      <c r="E196" s="18"/>
      <c r="F196" s="22"/>
      <c r="G196" s="22"/>
      <c r="H196" s="185"/>
    </row>
    <row r="197" spans="1:8" ht="24.95" customHeight="1" x14ac:dyDescent="0.25">
      <c r="A197" s="15">
        <v>186</v>
      </c>
      <c r="B197" s="19" t="s">
        <v>221</v>
      </c>
      <c r="C197" s="20" t="s">
        <v>92</v>
      </c>
      <c r="D197" s="17">
        <v>1</v>
      </c>
      <c r="E197" s="18"/>
      <c r="F197" s="22"/>
      <c r="G197" s="22"/>
      <c r="H197" s="185"/>
    </row>
    <row r="198" spans="1:8" ht="24.95" customHeight="1" x14ac:dyDescent="0.25">
      <c r="A198" s="15">
        <v>187</v>
      </c>
      <c r="B198" s="19" t="s">
        <v>222</v>
      </c>
      <c r="C198" s="20" t="s">
        <v>11</v>
      </c>
      <c r="D198" s="17">
        <v>1</v>
      </c>
      <c r="E198" s="18"/>
      <c r="F198" s="22"/>
      <c r="G198" s="22"/>
      <c r="H198" s="185"/>
    </row>
    <row r="199" spans="1:8" ht="24.95" customHeight="1" x14ac:dyDescent="0.25">
      <c r="A199" s="15">
        <v>188</v>
      </c>
      <c r="B199" s="19" t="s">
        <v>223</v>
      </c>
      <c r="C199" s="20" t="s">
        <v>11</v>
      </c>
      <c r="D199" s="17">
        <v>1</v>
      </c>
      <c r="E199" s="18"/>
      <c r="F199" s="22"/>
      <c r="G199" s="22"/>
      <c r="H199" s="185"/>
    </row>
    <row r="200" spans="1:8" ht="24.95" customHeight="1" x14ac:dyDescent="0.25">
      <c r="A200" s="15">
        <v>189</v>
      </c>
      <c r="B200" s="19" t="s">
        <v>224</v>
      </c>
      <c r="C200" s="20" t="s">
        <v>11</v>
      </c>
      <c r="D200" s="17">
        <v>1</v>
      </c>
      <c r="E200" s="18"/>
      <c r="F200" s="22"/>
      <c r="G200" s="22"/>
      <c r="H200" s="185"/>
    </row>
    <row r="201" spans="1:8" ht="24.95" customHeight="1" x14ac:dyDescent="0.25">
      <c r="A201" s="15">
        <v>190</v>
      </c>
      <c r="B201" s="19" t="s">
        <v>225</v>
      </c>
      <c r="C201" s="20" t="s">
        <v>11</v>
      </c>
      <c r="D201" s="17">
        <v>1</v>
      </c>
      <c r="E201" s="18"/>
      <c r="F201" s="22"/>
      <c r="G201" s="22"/>
      <c r="H201" s="185"/>
    </row>
    <row r="202" spans="1:8" ht="24.95" customHeight="1" x14ac:dyDescent="0.25">
      <c r="A202" s="15">
        <v>191</v>
      </c>
      <c r="B202" s="19" t="s">
        <v>226</v>
      </c>
      <c r="C202" s="20" t="s">
        <v>227</v>
      </c>
      <c r="D202" s="17">
        <v>1</v>
      </c>
      <c r="E202" s="18"/>
      <c r="F202" s="22"/>
      <c r="G202" s="22"/>
      <c r="H202" s="185"/>
    </row>
    <row r="203" spans="1:8" ht="24.95" customHeight="1" x14ac:dyDescent="0.25">
      <c r="A203" s="15">
        <v>192</v>
      </c>
      <c r="B203" s="19" t="s">
        <v>228</v>
      </c>
      <c r="C203" s="20" t="s">
        <v>11</v>
      </c>
      <c r="D203" s="17">
        <v>1</v>
      </c>
      <c r="E203" s="18"/>
      <c r="F203" s="22"/>
      <c r="G203" s="22"/>
      <c r="H203" s="185"/>
    </row>
    <row r="204" spans="1:8" ht="24.95" customHeight="1" x14ac:dyDescent="0.25">
      <c r="A204" s="15">
        <v>193</v>
      </c>
      <c r="B204" s="19" t="s">
        <v>229</v>
      </c>
      <c r="C204" s="20" t="s">
        <v>11</v>
      </c>
      <c r="D204" s="17">
        <v>1</v>
      </c>
      <c r="E204" s="18"/>
      <c r="F204" s="22"/>
      <c r="G204" s="22"/>
      <c r="H204" s="185"/>
    </row>
    <row r="205" spans="1:8" ht="24.95" customHeight="1" x14ac:dyDescent="0.25">
      <c r="A205" s="15">
        <v>194</v>
      </c>
      <c r="B205" s="19" t="s">
        <v>230</v>
      </c>
      <c r="C205" s="20" t="s">
        <v>11</v>
      </c>
      <c r="D205" s="17">
        <v>1</v>
      </c>
      <c r="E205" s="18"/>
      <c r="F205" s="22"/>
      <c r="G205" s="22"/>
      <c r="H205" s="185"/>
    </row>
    <row r="206" spans="1:8" ht="24.95" customHeight="1" x14ac:dyDescent="0.25">
      <c r="A206" s="15">
        <v>195</v>
      </c>
      <c r="B206" s="19" t="s">
        <v>231</v>
      </c>
      <c r="C206" s="20" t="s">
        <v>11</v>
      </c>
      <c r="D206" s="17">
        <v>1</v>
      </c>
      <c r="E206" s="18"/>
      <c r="F206" s="22"/>
      <c r="G206" s="22"/>
      <c r="H206" s="185"/>
    </row>
    <row r="207" spans="1:8" ht="41.25" customHeight="1" x14ac:dyDescent="0.25">
      <c r="A207" s="15">
        <v>196</v>
      </c>
      <c r="B207" s="19" t="s">
        <v>232</v>
      </c>
      <c r="C207" s="20" t="s">
        <v>11</v>
      </c>
      <c r="D207" s="17">
        <v>1</v>
      </c>
      <c r="E207" s="18"/>
      <c r="F207" s="22"/>
      <c r="G207" s="22"/>
      <c r="H207" s="185"/>
    </row>
    <row r="208" spans="1:8" ht="41.25" customHeight="1" x14ac:dyDescent="0.25">
      <c r="A208" s="15">
        <v>197</v>
      </c>
      <c r="B208" s="19" t="s">
        <v>233</v>
      </c>
      <c r="C208" s="20" t="s">
        <v>11</v>
      </c>
      <c r="D208" s="17">
        <v>1</v>
      </c>
      <c r="E208" s="18"/>
      <c r="F208" s="22"/>
      <c r="G208" s="22"/>
      <c r="H208" s="185"/>
    </row>
    <row r="209" spans="1:8" ht="41.25" customHeight="1" x14ac:dyDescent="0.25">
      <c r="A209" s="15">
        <v>198</v>
      </c>
      <c r="B209" s="19" t="s">
        <v>234</v>
      </c>
      <c r="C209" s="20" t="s">
        <v>11</v>
      </c>
      <c r="D209" s="17">
        <v>1</v>
      </c>
      <c r="E209" s="18"/>
      <c r="F209" s="22"/>
      <c r="G209" s="22"/>
      <c r="H209" s="185"/>
    </row>
    <row r="210" spans="1:8" ht="24.95" customHeight="1" x14ac:dyDescent="0.25">
      <c r="A210" s="15">
        <v>199</v>
      </c>
      <c r="B210" s="19" t="s">
        <v>235</v>
      </c>
      <c r="C210" s="20" t="s">
        <v>11</v>
      </c>
      <c r="D210" s="17">
        <v>1</v>
      </c>
      <c r="E210" s="18"/>
      <c r="F210" s="22"/>
      <c r="G210" s="22"/>
      <c r="H210" s="185"/>
    </row>
    <row r="211" spans="1:8" ht="24.95" customHeight="1" x14ac:dyDescent="0.25">
      <c r="A211" s="15">
        <v>200</v>
      </c>
      <c r="B211" s="19" t="s">
        <v>236</v>
      </c>
      <c r="C211" s="20" t="s">
        <v>11</v>
      </c>
      <c r="D211" s="17">
        <v>1</v>
      </c>
      <c r="E211" s="18"/>
      <c r="F211" s="22"/>
      <c r="G211" s="22"/>
      <c r="H211" s="185"/>
    </row>
    <row r="212" spans="1:8" ht="24.95" customHeight="1" x14ac:dyDescent="0.25">
      <c r="A212" s="15">
        <v>201</v>
      </c>
      <c r="B212" s="19" t="s">
        <v>237</v>
      </c>
      <c r="C212" s="20" t="s">
        <v>11</v>
      </c>
      <c r="D212" s="17">
        <v>1</v>
      </c>
      <c r="E212" s="18"/>
      <c r="F212" s="22"/>
      <c r="G212" s="22"/>
      <c r="H212" s="185"/>
    </row>
    <row r="213" spans="1:8" ht="24.95" customHeight="1" x14ac:dyDescent="0.25">
      <c r="A213" s="15">
        <v>202</v>
      </c>
      <c r="B213" s="19" t="s">
        <v>238</v>
      </c>
      <c r="C213" s="20" t="s">
        <v>11</v>
      </c>
      <c r="D213" s="17">
        <v>1</v>
      </c>
      <c r="E213" s="18"/>
      <c r="F213" s="22"/>
      <c r="G213" s="22"/>
      <c r="H213" s="185"/>
    </row>
    <row r="214" spans="1:8" ht="24.95" customHeight="1" x14ac:dyDescent="0.25">
      <c r="A214" s="15">
        <v>203</v>
      </c>
      <c r="B214" s="19" t="s">
        <v>239</v>
      </c>
      <c r="C214" s="20" t="s">
        <v>11</v>
      </c>
      <c r="D214" s="17">
        <v>1</v>
      </c>
      <c r="E214" s="18"/>
      <c r="F214" s="22"/>
      <c r="G214" s="22"/>
      <c r="H214" s="185"/>
    </row>
    <row r="215" spans="1:8" ht="24.95" customHeight="1" x14ac:dyDescent="0.25">
      <c r="A215" s="15">
        <v>204</v>
      </c>
      <c r="B215" s="19" t="s">
        <v>240</v>
      </c>
      <c r="C215" s="20" t="s">
        <v>11</v>
      </c>
      <c r="D215" s="17">
        <v>1</v>
      </c>
      <c r="E215" s="18"/>
      <c r="F215" s="22"/>
      <c r="G215" s="22"/>
      <c r="H215" s="185"/>
    </row>
    <row r="216" spans="1:8" ht="24.95" customHeight="1" x14ac:dyDescent="0.25">
      <c r="A216" s="15">
        <v>205</v>
      </c>
      <c r="B216" s="19" t="s">
        <v>241</v>
      </c>
      <c r="C216" s="20" t="s">
        <v>11</v>
      </c>
      <c r="D216" s="17">
        <v>1</v>
      </c>
      <c r="E216" s="18"/>
      <c r="F216" s="22"/>
      <c r="G216" s="22"/>
      <c r="H216" s="185"/>
    </row>
    <row r="217" spans="1:8" ht="24.95" customHeight="1" x14ac:dyDescent="0.25">
      <c r="A217" s="15">
        <v>206</v>
      </c>
      <c r="B217" s="19" t="s">
        <v>242</v>
      </c>
      <c r="C217" s="20" t="s">
        <v>11</v>
      </c>
      <c r="D217" s="17">
        <v>1</v>
      </c>
      <c r="E217" s="18"/>
      <c r="F217" s="22"/>
      <c r="G217" s="22"/>
      <c r="H217" s="185"/>
    </row>
    <row r="218" spans="1:8" ht="24.95" customHeight="1" x14ac:dyDescent="0.25">
      <c r="A218" s="15">
        <v>207</v>
      </c>
      <c r="B218" s="19" t="s">
        <v>243</v>
      </c>
      <c r="C218" s="20" t="s">
        <v>26</v>
      </c>
      <c r="D218" s="17">
        <v>1</v>
      </c>
      <c r="E218" s="18"/>
      <c r="F218" s="22"/>
      <c r="G218" s="22"/>
      <c r="H218" s="185"/>
    </row>
    <row r="219" spans="1:8" ht="24.95" customHeight="1" x14ac:dyDescent="0.25">
      <c r="A219" s="15">
        <v>208</v>
      </c>
      <c r="B219" s="19" t="s">
        <v>244</v>
      </c>
      <c r="C219" s="20" t="s">
        <v>11</v>
      </c>
      <c r="D219" s="17">
        <v>1</v>
      </c>
      <c r="E219" s="18"/>
      <c r="F219" s="22"/>
      <c r="G219" s="22"/>
      <c r="H219" s="185"/>
    </row>
    <row r="220" spans="1:8" ht="24.95" customHeight="1" x14ac:dyDescent="0.25">
      <c r="A220" s="15">
        <v>209</v>
      </c>
      <c r="B220" s="19" t="s">
        <v>245</v>
      </c>
      <c r="C220" s="20" t="s">
        <v>11</v>
      </c>
      <c r="D220" s="17">
        <v>1</v>
      </c>
      <c r="E220" s="18"/>
      <c r="F220" s="22"/>
      <c r="G220" s="22"/>
      <c r="H220" s="185"/>
    </row>
    <row r="221" spans="1:8" ht="24.95" customHeight="1" x14ac:dyDescent="0.25">
      <c r="A221" s="15">
        <v>210</v>
      </c>
      <c r="B221" s="19" t="s">
        <v>246</v>
      </c>
      <c r="C221" s="20" t="s">
        <v>195</v>
      </c>
      <c r="D221" s="17">
        <v>1</v>
      </c>
      <c r="E221" s="18"/>
      <c r="F221" s="22"/>
      <c r="G221" s="22"/>
      <c r="H221" s="185"/>
    </row>
    <row r="222" spans="1:8" ht="24.95" customHeight="1" x14ac:dyDescent="0.25">
      <c r="A222" s="15">
        <v>211</v>
      </c>
      <c r="B222" s="19" t="s">
        <v>247</v>
      </c>
      <c r="C222" s="20" t="s">
        <v>11</v>
      </c>
      <c r="D222" s="17">
        <v>1</v>
      </c>
      <c r="E222" s="18"/>
      <c r="F222" s="22"/>
      <c r="G222" s="22"/>
      <c r="H222" s="185"/>
    </row>
    <row r="223" spans="1:8" ht="24.95" customHeight="1" x14ac:dyDescent="0.25">
      <c r="A223" s="15">
        <v>212</v>
      </c>
      <c r="B223" s="19" t="s">
        <v>248</v>
      </c>
      <c r="C223" s="20" t="s">
        <v>11</v>
      </c>
      <c r="D223" s="17">
        <v>1</v>
      </c>
      <c r="E223" s="18"/>
      <c r="F223" s="22"/>
      <c r="G223" s="22"/>
      <c r="H223" s="185"/>
    </row>
    <row r="224" spans="1:8" ht="24.95" customHeight="1" x14ac:dyDescent="0.25">
      <c r="A224" s="15">
        <v>213</v>
      </c>
      <c r="B224" s="19" t="s">
        <v>249</v>
      </c>
      <c r="C224" s="20" t="s">
        <v>11</v>
      </c>
      <c r="D224" s="17">
        <v>1</v>
      </c>
      <c r="E224" s="18"/>
      <c r="F224" s="22"/>
      <c r="G224" s="22"/>
      <c r="H224" s="185"/>
    </row>
    <row r="225" spans="1:8" ht="24.95" customHeight="1" x14ac:dyDescent="0.25">
      <c r="A225" s="15">
        <v>214</v>
      </c>
      <c r="B225" s="19" t="s">
        <v>250</v>
      </c>
      <c r="C225" s="20" t="s">
        <v>37</v>
      </c>
      <c r="D225" s="17">
        <v>1</v>
      </c>
      <c r="E225" s="18"/>
      <c r="F225" s="22"/>
      <c r="G225" s="22"/>
      <c r="H225" s="185"/>
    </row>
    <row r="226" spans="1:8" ht="24.95" customHeight="1" x14ac:dyDescent="0.25">
      <c r="A226" s="15">
        <v>215</v>
      </c>
      <c r="B226" s="19" t="s">
        <v>251</v>
      </c>
      <c r="C226" s="20" t="s">
        <v>11</v>
      </c>
      <c r="D226" s="17">
        <v>1</v>
      </c>
      <c r="E226" s="18"/>
      <c r="F226" s="22"/>
      <c r="G226" s="22"/>
      <c r="H226" s="185"/>
    </row>
    <row r="227" spans="1:8" ht="24.95" customHeight="1" x14ac:dyDescent="0.25">
      <c r="A227" s="15">
        <v>216</v>
      </c>
      <c r="B227" s="19" t="s">
        <v>252</v>
      </c>
      <c r="C227" s="20" t="s">
        <v>11</v>
      </c>
      <c r="D227" s="17">
        <v>1</v>
      </c>
      <c r="E227" s="18"/>
      <c r="F227" s="22"/>
      <c r="G227" s="22"/>
      <c r="H227" s="185"/>
    </row>
    <row r="228" spans="1:8" ht="24.95" customHeight="1" x14ac:dyDescent="0.25">
      <c r="A228" s="15">
        <v>217</v>
      </c>
      <c r="B228" s="19" t="s">
        <v>253</v>
      </c>
      <c r="C228" s="20" t="s">
        <v>11</v>
      </c>
      <c r="D228" s="17">
        <v>1</v>
      </c>
      <c r="E228" s="18"/>
      <c r="F228" s="22"/>
      <c r="G228" s="22"/>
      <c r="H228" s="185"/>
    </row>
    <row r="229" spans="1:8" ht="24.95" customHeight="1" x14ac:dyDescent="0.25">
      <c r="A229" s="15">
        <v>218</v>
      </c>
      <c r="B229" s="19" t="s">
        <v>254</v>
      </c>
      <c r="C229" s="20" t="s">
        <v>11</v>
      </c>
      <c r="D229" s="17">
        <v>1</v>
      </c>
      <c r="E229" s="18"/>
      <c r="F229" s="22"/>
      <c r="G229" s="22"/>
      <c r="H229" s="185"/>
    </row>
    <row r="230" spans="1:8" ht="24.95" customHeight="1" x14ac:dyDescent="0.25">
      <c r="A230" s="15">
        <v>219</v>
      </c>
      <c r="B230" s="19" t="s">
        <v>255</v>
      </c>
      <c r="C230" s="20" t="s">
        <v>48</v>
      </c>
      <c r="D230" s="17">
        <v>1</v>
      </c>
      <c r="E230" s="18"/>
      <c r="F230" s="22"/>
      <c r="G230" s="22"/>
      <c r="H230" s="185"/>
    </row>
    <row r="231" spans="1:8" ht="24.95" customHeight="1" x14ac:dyDescent="0.25">
      <c r="A231" s="15">
        <v>220</v>
      </c>
      <c r="B231" s="19" t="s">
        <v>256</v>
      </c>
      <c r="C231" s="20" t="s">
        <v>11</v>
      </c>
      <c r="D231" s="17">
        <v>1</v>
      </c>
      <c r="E231" s="18"/>
      <c r="F231" s="22"/>
      <c r="G231" s="22"/>
      <c r="H231" s="185"/>
    </row>
    <row r="232" spans="1:8" ht="24.95" customHeight="1" x14ac:dyDescent="0.25">
      <c r="A232" s="15">
        <v>221</v>
      </c>
      <c r="B232" s="19" t="s">
        <v>257</v>
      </c>
      <c r="C232" s="20" t="s">
        <v>48</v>
      </c>
      <c r="D232" s="17">
        <v>1</v>
      </c>
      <c r="E232" s="18"/>
      <c r="F232" s="22"/>
      <c r="G232" s="22"/>
      <c r="H232" s="185"/>
    </row>
    <row r="233" spans="1:8" ht="24.95" customHeight="1" x14ac:dyDescent="0.25">
      <c r="A233" s="15">
        <v>222</v>
      </c>
      <c r="B233" s="19" t="s">
        <v>258</v>
      </c>
      <c r="C233" s="20" t="s">
        <v>11</v>
      </c>
      <c r="D233" s="17">
        <v>1</v>
      </c>
      <c r="E233" s="18"/>
      <c r="F233" s="22"/>
      <c r="G233" s="22"/>
      <c r="H233" s="185"/>
    </row>
    <row r="234" spans="1:8" ht="24.95" customHeight="1" x14ac:dyDescent="0.25">
      <c r="A234" s="15">
        <v>223</v>
      </c>
      <c r="B234" s="19" t="s">
        <v>259</v>
      </c>
      <c r="C234" s="20" t="s">
        <v>11</v>
      </c>
      <c r="D234" s="17">
        <v>1</v>
      </c>
      <c r="E234" s="18"/>
      <c r="F234" s="22"/>
      <c r="G234" s="22"/>
      <c r="H234" s="185"/>
    </row>
    <row r="235" spans="1:8" ht="24.95" customHeight="1" x14ac:dyDescent="0.25">
      <c r="A235" s="15">
        <v>224</v>
      </c>
      <c r="B235" s="19" t="s">
        <v>260</v>
      </c>
      <c r="C235" s="20" t="s">
        <v>11</v>
      </c>
      <c r="D235" s="17">
        <v>1</v>
      </c>
      <c r="E235" s="18"/>
      <c r="F235" s="22"/>
      <c r="G235" s="22"/>
      <c r="H235" s="185"/>
    </row>
    <row r="236" spans="1:8" ht="24.95" customHeight="1" x14ac:dyDescent="0.25">
      <c r="A236" s="15">
        <v>225</v>
      </c>
      <c r="B236" s="19" t="s">
        <v>261</v>
      </c>
      <c r="C236" s="20" t="s">
        <v>11</v>
      </c>
      <c r="D236" s="17">
        <v>1</v>
      </c>
      <c r="E236" s="18"/>
      <c r="F236" s="22"/>
      <c r="G236" s="22"/>
      <c r="H236" s="185"/>
    </row>
    <row r="237" spans="1:8" ht="24.95" customHeight="1" x14ac:dyDescent="0.25">
      <c r="A237" s="15">
        <v>226</v>
      </c>
      <c r="B237" s="19" t="s">
        <v>262</v>
      </c>
      <c r="C237" s="20" t="s">
        <v>11</v>
      </c>
      <c r="D237" s="17">
        <v>1</v>
      </c>
      <c r="E237" s="18"/>
      <c r="F237" s="22"/>
      <c r="G237" s="22"/>
      <c r="H237" s="185"/>
    </row>
    <row r="238" spans="1:8" ht="24.95" customHeight="1" x14ac:dyDescent="0.25">
      <c r="A238" s="15">
        <v>227</v>
      </c>
      <c r="B238" s="19" t="s">
        <v>263</v>
      </c>
      <c r="C238" s="20" t="s">
        <v>11</v>
      </c>
      <c r="D238" s="17">
        <v>1</v>
      </c>
      <c r="E238" s="18"/>
      <c r="F238" s="22"/>
      <c r="G238" s="22"/>
      <c r="H238" s="185"/>
    </row>
    <row r="239" spans="1:8" ht="24.95" customHeight="1" x14ac:dyDescent="0.25">
      <c r="A239" s="15">
        <v>228</v>
      </c>
      <c r="B239" s="19" t="s">
        <v>264</v>
      </c>
      <c r="C239" s="20" t="s">
        <v>11</v>
      </c>
      <c r="D239" s="17">
        <v>1</v>
      </c>
      <c r="E239" s="18"/>
      <c r="F239" s="22"/>
      <c r="G239" s="22"/>
      <c r="H239" s="185"/>
    </row>
    <row r="240" spans="1:8" ht="24.95" customHeight="1" x14ac:dyDescent="0.25">
      <c r="A240" s="15">
        <v>229</v>
      </c>
      <c r="B240" s="19" t="s">
        <v>265</v>
      </c>
      <c r="C240" s="20" t="s">
        <v>11</v>
      </c>
      <c r="D240" s="17">
        <v>1</v>
      </c>
      <c r="E240" s="18"/>
      <c r="F240" s="22"/>
      <c r="G240" s="22"/>
      <c r="H240" s="185"/>
    </row>
    <row r="241" spans="1:8" ht="24.95" customHeight="1" x14ac:dyDescent="0.25">
      <c r="A241" s="15">
        <v>230</v>
      </c>
      <c r="B241" s="19" t="s">
        <v>266</v>
      </c>
      <c r="C241" s="20" t="s">
        <v>11</v>
      </c>
      <c r="D241" s="17">
        <v>1</v>
      </c>
      <c r="E241" s="18"/>
      <c r="F241" s="22"/>
      <c r="G241" s="22"/>
      <c r="H241" s="185"/>
    </row>
    <row r="242" spans="1:8" ht="24.95" customHeight="1" x14ac:dyDescent="0.25">
      <c r="A242" s="15">
        <v>231</v>
      </c>
      <c r="B242" s="19" t="s">
        <v>267</v>
      </c>
      <c r="C242" s="20" t="s">
        <v>11</v>
      </c>
      <c r="D242" s="17">
        <v>1</v>
      </c>
      <c r="E242" s="18"/>
      <c r="F242" s="22"/>
      <c r="G242" s="22"/>
      <c r="H242" s="185"/>
    </row>
    <row r="243" spans="1:8" ht="24.95" customHeight="1" x14ac:dyDescent="0.25">
      <c r="A243" s="15">
        <v>232</v>
      </c>
      <c r="B243" s="19" t="s">
        <v>268</v>
      </c>
      <c r="C243" s="20" t="s">
        <v>11</v>
      </c>
      <c r="D243" s="17">
        <v>1</v>
      </c>
      <c r="E243" s="18"/>
      <c r="F243" s="22"/>
      <c r="G243" s="22"/>
      <c r="H243" s="185"/>
    </row>
    <row r="244" spans="1:8" ht="24.95" customHeight="1" x14ac:dyDescent="0.25">
      <c r="A244" s="15">
        <v>233</v>
      </c>
      <c r="B244" s="19" t="s">
        <v>269</v>
      </c>
      <c r="C244" s="20" t="s">
        <v>11</v>
      </c>
      <c r="D244" s="17">
        <v>1</v>
      </c>
      <c r="E244" s="18"/>
      <c r="F244" s="22"/>
      <c r="G244" s="22"/>
      <c r="H244" s="185"/>
    </row>
    <row r="245" spans="1:8" ht="24.95" customHeight="1" x14ac:dyDescent="0.25">
      <c r="A245" s="15">
        <v>234</v>
      </c>
      <c r="B245" s="19" t="s">
        <v>270</v>
      </c>
      <c r="C245" s="20" t="s">
        <v>11</v>
      </c>
      <c r="D245" s="17">
        <v>1</v>
      </c>
      <c r="E245" s="18"/>
      <c r="F245" s="22"/>
      <c r="G245" s="22"/>
      <c r="H245" s="185"/>
    </row>
    <row r="246" spans="1:8" ht="24.95" customHeight="1" x14ac:dyDescent="0.25">
      <c r="A246" s="15">
        <v>235</v>
      </c>
      <c r="B246" s="19" t="s">
        <v>271</v>
      </c>
      <c r="C246" s="20" t="s">
        <v>34</v>
      </c>
      <c r="D246" s="17">
        <v>1</v>
      </c>
      <c r="E246" s="18"/>
      <c r="F246" s="22"/>
      <c r="G246" s="22"/>
      <c r="H246" s="185"/>
    </row>
    <row r="247" spans="1:8" ht="24.95" customHeight="1" x14ac:dyDescent="0.25">
      <c r="A247" s="15">
        <v>236</v>
      </c>
      <c r="B247" s="19" t="s">
        <v>272</v>
      </c>
      <c r="C247" s="20" t="s">
        <v>11</v>
      </c>
      <c r="D247" s="17">
        <v>1</v>
      </c>
      <c r="E247" s="18"/>
      <c r="F247" s="22"/>
      <c r="G247" s="22"/>
      <c r="H247" s="185"/>
    </row>
    <row r="248" spans="1:8" ht="24.95" customHeight="1" x14ac:dyDescent="0.25">
      <c r="A248" s="15">
        <v>237</v>
      </c>
      <c r="B248" s="19" t="s">
        <v>273</v>
      </c>
      <c r="C248" s="20" t="s">
        <v>11</v>
      </c>
      <c r="D248" s="17">
        <v>1</v>
      </c>
      <c r="E248" s="18"/>
      <c r="F248" s="22"/>
      <c r="G248" s="22"/>
      <c r="H248" s="185"/>
    </row>
    <row r="249" spans="1:8" ht="24.95" customHeight="1" x14ac:dyDescent="0.25">
      <c r="A249" s="15">
        <v>238</v>
      </c>
      <c r="B249" s="19" t="s">
        <v>274</v>
      </c>
      <c r="C249" s="20" t="s">
        <v>11</v>
      </c>
      <c r="D249" s="17">
        <v>1</v>
      </c>
      <c r="E249" s="18"/>
      <c r="F249" s="22"/>
      <c r="G249" s="22"/>
      <c r="H249" s="185"/>
    </row>
    <row r="250" spans="1:8" ht="24.95" customHeight="1" x14ac:dyDescent="0.25">
      <c r="A250" s="15">
        <v>239</v>
      </c>
      <c r="B250" s="19" t="s">
        <v>275</v>
      </c>
      <c r="C250" s="20" t="s">
        <v>11</v>
      </c>
      <c r="D250" s="17">
        <v>1</v>
      </c>
      <c r="E250" s="18"/>
      <c r="F250" s="22"/>
      <c r="G250" s="22"/>
      <c r="H250" s="185"/>
    </row>
    <row r="251" spans="1:8" ht="24.95" customHeight="1" x14ac:dyDescent="0.25">
      <c r="A251" s="15">
        <v>240</v>
      </c>
      <c r="B251" s="19" t="s">
        <v>276</v>
      </c>
      <c r="C251" s="20" t="s">
        <v>11</v>
      </c>
      <c r="D251" s="17">
        <v>1</v>
      </c>
      <c r="E251" s="18"/>
      <c r="F251" s="22"/>
      <c r="G251" s="22"/>
      <c r="H251" s="185"/>
    </row>
    <row r="252" spans="1:8" ht="24.95" customHeight="1" x14ac:dyDescent="0.25">
      <c r="A252" s="15">
        <v>241</v>
      </c>
      <c r="B252" s="19" t="s">
        <v>277</v>
      </c>
      <c r="C252" s="20" t="s">
        <v>11</v>
      </c>
      <c r="D252" s="17">
        <v>1</v>
      </c>
      <c r="E252" s="18"/>
      <c r="F252" s="22"/>
      <c r="G252" s="22"/>
      <c r="H252" s="185"/>
    </row>
    <row r="253" spans="1:8" ht="24.95" customHeight="1" x14ac:dyDescent="0.25">
      <c r="A253" s="15">
        <v>242</v>
      </c>
      <c r="B253" s="19" t="s">
        <v>278</v>
      </c>
      <c r="C253" s="20" t="s">
        <v>11</v>
      </c>
      <c r="D253" s="17">
        <v>1</v>
      </c>
      <c r="E253" s="18"/>
      <c r="F253" s="22"/>
      <c r="G253" s="22"/>
      <c r="H253" s="185"/>
    </row>
    <row r="254" spans="1:8" ht="24.95" customHeight="1" x14ac:dyDescent="0.25">
      <c r="A254" s="15">
        <v>243</v>
      </c>
      <c r="B254" s="19" t="s">
        <v>279</v>
      </c>
      <c r="C254" s="20" t="s">
        <v>11</v>
      </c>
      <c r="D254" s="17">
        <v>1</v>
      </c>
      <c r="E254" s="18"/>
      <c r="F254" s="22"/>
      <c r="G254" s="22"/>
      <c r="H254" s="185"/>
    </row>
    <row r="255" spans="1:8" ht="24.95" customHeight="1" x14ac:dyDescent="0.25">
      <c r="A255" s="15">
        <v>244</v>
      </c>
      <c r="B255" s="19" t="s">
        <v>280</v>
      </c>
      <c r="C255" s="20" t="s">
        <v>11</v>
      </c>
      <c r="D255" s="17">
        <v>1</v>
      </c>
      <c r="E255" s="18"/>
      <c r="F255" s="22"/>
      <c r="G255" s="22"/>
      <c r="H255" s="185"/>
    </row>
    <row r="256" spans="1:8" ht="24.95" customHeight="1" x14ac:dyDescent="0.25">
      <c r="A256" s="15">
        <v>245</v>
      </c>
      <c r="B256" s="19" t="s">
        <v>281</v>
      </c>
      <c r="C256" s="20" t="s">
        <v>11</v>
      </c>
      <c r="D256" s="17">
        <v>1</v>
      </c>
      <c r="E256" s="18"/>
      <c r="F256" s="22"/>
      <c r="G256" s="22"/>
      <c r="H256" s="185"/>
    </row>
    <row r="257" spans="1:8" ht="24.95" customHeight="1" x14ac:dyDescent="0.25">
      <c r="A257" s="15">
        <v>246</v>
      </c>
      <c r="B257" s="19" t="s">
        <v>282</v>
      </c>
      <c r="C257" s="20" t="s">
        <v>11</v>
      </c>
      <c r="D257" s="17">
        <v>1</v>
      </c>
      <c r="E257" s="18"/>
      <c r="F257" s="22"/>
      <c r="G257" s="22"/>
      <c r="H257" s="185"/>
    </row>
    <row r="258" spans="1:8" ht="24.95" customHeight="1" x14ac:dyDescent="0.25">
      <c r="A258" s="15">
        <v>247</v>
      </c>
      <c r="B258" s="19" t="s">
        <v>283</v>
      </c>
      <c r="C258" s="20" t="s">
        <v>11</v>
      </c>
      <c r="D258" s="17">
        <v>1</v>
      </c>
      <c r="E258" s="18"/>
      <c r="F258" s="22"/>
      <c r="G258" s="22"/>
      <c r="H258" s="185"/>
    </row>
    <row r="259" spans="1:8" ht="24.95" customHeight="1" x14ac:dyDescent="0.25">
      <c r="A259" s="15">
        <v>248</v>
      </c>
      <c r="B259" s="19" t="s">
        <v>284</v>
      </c>
      <c r="C259" s="20" t="s">
        <v>11</v>
      </c>
      <c r="D259" s="17">
        <v>1</v>
      </c>
      <c r="E259" s="18"/>
      <c r="F259" s="22"/>
      <c r="G259" s="22"/>
      <c r="H259" s="185"/>
    </row>
    <row r="260" spans="1:8" ht="24.95" customHeight="1" x14ac:dyDescent="0.25">
      <c r="A260" s="15">
        <v>249</v>
      </c>
      <c r="B260" s="19" t="s">
        <v>285</v>
      </c>
      <c r="C260" s="20" t="s">
        <v>11</v>
      </c>
      <c r="D260" s="17">
        <v>1</v>
      </c>
      <c r="E260" s="18"/>
      <c r="F260" s="22"/>
      <c r="G260" s="22"/>
      <c r="H260" s="185"/>
    </row>
    <row r="261" spans="1:8" ht="24.95" customHeight="1" x14ac:dyDescent="0.25">
      <c r="A261" s="15">
        <v>250</v>
      </c>
      <c r="B261" s="19" t="s">
        <v>286</v>
      </c>
      <c r="C261" s="20" t="s">
        <v>11</v>
      </c>
      <c r="D261" s="17">
        <v>1</v>
      </c>
      <c r="E261" s="18"/>
      <c r="F261" s="22"/>
      <c r="G261" s="22"/>
      <c r="H261" s="185"/>
    </row>
    <row r="262" spans="1:8" ht="24.95" customHeight="1" x14ac:dyDescent="0.25">
      <c r="A262" s="15">
        <v>251</v>
      </c>
      <c r="B262" s="19" t="s">
        <v>287</v>
      </c>
      <c r="C262" s="20" t="s">
        <v>11</v>
      </c>
      <c r="D262" s="17">
        <v>1</v>
      </c>
      <c r="E262" s="18"/>
      <c r="F262" s="22"/>
      <c r="G262" s="22"/>
      <c r="H262" s="185"/>
    </row>
    <row r="263" spans="1:8" ht="24.95" customHeight="1" x14ac:dyDescent="0.25">
      <c r="A263" s="15">
        <v>252</v>
      </c>
      <c r="B263" s="19" t="s">
        <v>288</v>
      </c>
      <c r="C263" s="20" t="s">
        <v>11</v>
      </c>
      <c r="D263" s="17">
        <v>1</v>
      </c>
      <c r="E263" s="18"/>
      <c r="F263" s="22"/>
      <c r="G263" s="22"/>
      <c r="H263" s="185"/>
    </row>
    <row r="264" spans="1:8" ht="24.95" customHeight="1" x14ac:dyDescent="0.25">
      <c r="A264" s="15">
        <v>253</v>
      </c>
      <c r="B264" s="19" t="s">
        <v>289</v>
      </c>
      <c r="C264" s="20" t="s">
        <v>11</v>
      </c>
      <c r="D264" s="17">
        <v>1</v>
      </c>
      <c r="E264" s="18"/>
      <c r="F264" s="22"/>
      <c r="G264" s="22"/>
      <c r="H264" s="185"/>
    </row>
    <row r="265" spans="1:8" ht="24.95" customHeight="1" x14ac:dyDescent="0.25">
      <c r="A265" s="15">
        <v>254</v>
      </c>
      <c r="B265" s="19" t="s">
        <v>290</v>
      </c>
      <c r="C265" s="20" t="s">
        <v>11</v>
      </c>
      <c r="D265" s="17">
        <v>1</v>
      </c>
      <c r="E265" s="18"/>
      <c r="F265" s="22"/>
      <c r="G265" s="22"/>
      <c r="H265" s="185"/>
    </row>
    <row r="266" spans="1:8" ht="24.95" customHeight="1" x14ac:dyDescent="0.25">
      <c r="A266" s="15">
        <v>255</v>
      </c>
      <c r="B266" s="19" t="s">
        <v>291</v>
      </c>
      <c r="C266" s="20" t="s">
        <v>11</v>
      </c>
      <c r="D266" s="17">
        <v>1</v>
      </c>
      <c r="E266" s="18"/>
      <c r="F266" s="22"/>
      <c r="G266" s="22"/>
      <c r="H266" s="185"/>
    </row>
    <row r="267" spans="1:8" ht="24.95" customHeight="1" x14ac:dyDescent="0.25">
      <c r="A267" s="15">
        <v>256</v>
      </c>
      <c r="B267" s="19" t="s">
        <v>292</v>
      </c>
      <c r="C267" s="20" t="s">
        <v>11</v>
      </c>
      <c r="D267" s="17">
        <v>1</v>
      </c>
      <c r="E267" s="18"/>
      <c r="F267" s="22"/>
      <c r="G267" s="22"/>
      <c r="H267" s="185"/>
    </row>
    <row r="268" spans="1:8" ht="24.95" customHeight="1" x14ac:dyDescent="0.25">
      <c r="A268" s="15">
        <v>257</v>
      </c>
      <c r="B268" s="19" t="s">
        <v>293</v>
      </c>
      <c r="C268" s="20" t="s">
        <v>11</v>
      </c>
      <c r="D268" s="17">
        <v>1</v>
      </c>
      <c r="E268" s="18"/>
      <c r="F268" s="22"/>
      <c r="G268" s="22"/>
      <c r="H268" s="185"/>
    </row>
    <row r="269" spans="1:8" ht="24.95" customHeight="1" x14ac:dyDescent="0.25">
      <c r="A269" s="15">
        <v>258</v>
      </c>
      <c r="B269" s="19" t="s">
        <v>294</v>
      </c>
      <c r="C269" s="20" t="s">
        <v>11</v>
      </c>
      <c r="D269" s="17">
        <v>1</v>
      </c>
      <c r="E269" s="18"/>
      <c r="F269" s="22"/>
      <c r="G269" s="22"/>
      <c r="H269" s="185"/>
    </row>
    <row r="270" spans="1:8" ht="24.95" customHeight="1" x14ac:dyDescent="0.25">
      <c r="A270" s="15">
        <v>259</v>
      </c>
      <c r="B270" s="19" t="s">
        <v>295</v>
      </c>
      <c r="C270" s="20" t="s">
        <v>11</v>
      </c>
      <c r="D270" s="17">
        <v>1</v>
      </c>
      <c r="E270" s="18"/>
      <c r="F270" s="22"/>
      <c r="G270" s="22"/>
      <c r="H270" s="185"/>
    </row>
    <row r="271" spans="1:8" ht="24.95" customHeight="1" x14ac:dyDescent="0.25">
      <c r="A271" s="15">
        <v>260</v>
      </c>
      <c r="B271" s="19" t="s">
        <v>296</v>
      </c>
      <c r="C271" s="20" t="s">
        <v>11</v>
      </c>
      <c r="D271" s="17">
        <v>1</v>
      </c>
      <c r="E271" s="18"/>
      <c r="F271" s="22"/>
      <c r="G271" s="22"/>
      <c r="H271" s="185"/>
    </row>
    <row r="272" spans="1:8" ht="24.95" customHeight="1" x14ac:dyDescent="0.25">
      <c r="A272" s="15">
        <v>261</v>
      </c>
      <c r="B272" s="19" t="s">
        <v>297</v>
      </c>
      <c r="C272" s="20" t="s">
        <v>11</v>
      </c>
      <c r="D272" s="17">
        <v>1</v>
      </c>
      <c r="E272" s="18"/>
      <c r="F272" s="22"/>
      <c r="G272" s="22"/>
      <c r="H272" s="185"/>
    </row>
    <row r="273" spans="1:8" ht="24.95" customHeight="1" x14ac:dyDescent="0.25">
      <c r="A273" s="15">
        <v>262</v>
      </c>
      <c r="B273" s="19" t="s">
        <v>298</v>
      </c>
      <c r="C273" s="20" t="s">
        <v>92</v>
      </c>
      <c r="D273" s="17">
        <v>1</v>
      </c>
      <c r="E273" s="18"/>
      <c r="F273" s="22"/>
      <c r="G273" s="22"/>
      <c r="H273" s="185"/>
    </row>
    <row r="274" spans="1:8" ht="24.95" customHeight="1" x14ac:dyDescent="0.25">
      <c r="A274" s="15">
        <v>263</v>
      </c>
      <c r="B274" s="19" t="s">
        <v>299</v>
      </c>
      <c r="C274" s="20" t="s">
        <v>11</v>
      </c>
      <c r="D274" s="17">
        <v>1</v>
      </c>
      <c r="E274" s="18"/>
      <c r="F274" s="22"/>
      <c r="G274" s="22"/>
      <c r="H274" s="185"/>
    </row>
    <row r="275" spans="1:8" x14ac:dyDescent="0.25">
      <c r="G275" s="21"/>
    </row>
    <row r="276" spans="1:8" x14ac:dyDescent="0.25">
      <c r="A276" s="161" t="s">
        <v>628</v>
      </c>
      <c r="B276" s="161"/>
      <c r="C276" s="161"/>
      <c r="D276" s="161"/>
      <c r="E276" s="161"/>
      <c r="F276" s="161"/>
      <c r="G276" s="161"/>
    </row>
    <row r="277" spans="1:8" x14ac:dyDescent="0.25">
      <c r="A277" s="161" t="s">
        <v>629</v>
      </c>
      <c r="B277" s="161"/>
      <c r="C277" s="161"/>
      <c r="D277" s="161"/>
      <c r="E277" s="161"/>
      <c r="F277" s="161"/>
      <c r="G277" s="161"/>
    </row>
  </sheetData>
  <mergeCells count="5">
    <mergeCell ref="A277:G277"/>
    <mergeCell ref="A276:G276"/>
    <mergeCell ref="H12:H274"/>
    <mergeCell ref="A9:H9"/>
    <mergeCell ref="A7:H7"/>
  </mergeCells>
  <pageMargins left="0.7" right="0.7" top="0.75" bottom="0.75" header="0.3" footer="0.3"/>
  <pageSetup paperSize="9" scale="3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4"/>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dimension ref="A1:AG279"/>
  <sheetViews>
    <sheetView view="pageBreakPreview" topLeftCell="P11" zoomScaleNormal="100" zoomScaleSheetLayoutView="100" workbookViewId="0">
      <selection activeCell="AD13" sqref="AD13"/>
    </sheetView>
  </sheetViews>
  <sheetFormatPr baseColWidth="10" defaultColWidth="11.42578125" defaultRowHeight="15" x14ac:dyDescent="0.25"/>
  <cols>
    <col min="1" max="1" width="11.42578125" style="8" customWidth="1"/>
    <col min="2" max="2" width="76.7109375" style="9" customWidth="1"/>
    <col min="3" max="3" width="21.85546875" style="9" bestFit="1" customWidth="1"/>
    <col min="4" max="4" width="11.42578125" style="8"/>
    <col min="5" max="5" width="16.140625" style="8" customWidth="1"/>
    <col min="6" max="6" width="17.140625" style="10" customWidth="1"/>
    <col min="7" max="7" width="18.28515625" style="10" customWidth="1"/>
    <col min="8" max="8" width="18" style="11" customWidth="1"/>
    <col min="9" max="9" width="17.85546875" style="8" customWidth="1"/>
    <col min="10" max="11" width="18" customWidth="1"/>
    <col min="13" max="26" width="16.7109375" style="75" customWidth="1"/>
    <col min="28" max="28" width="4.140625" customWidth="1"/>
    <col min="29" max="29" width="14.140625" hidden="1" customWidth="1"/>
    <col min="30" max="30" width="14.140625" customWidth="1"/>
    <col min="31" max="31" width="0" hidden="1" customWidth="1"/>
    <col min="32" max="32" width="14.5703125" customWidth="1"/>
    <col min="33" max="33" width="15.42578125" customWidth="1"/>
  </cols>
  <sheetData>
    <row r="1" spans="1:33" s="23" customFormat="1" ht="12" x14ac:dyDescent="0.25">
      <c r="M1" s="94"/>
      <c r="N1" s="94"/>
      <c r="O1" s="94"/>
      <c r="P1" s="94"/>
      <c r="Q1" s="94"/>
      <c r="R1" s="94"/>
      <c r="S1" s="94"/>
      <c r="T1" s="94"/>
      <c r="U1" s="94"/>
      <c r="V1" s="94"/>
      <c r="W1" s="94"/>
      <c r="X1" s="94"/>
      <c r="Y1" s="94"/>
      <c r="Z1" s="94"/>
    </row>
    <row r="2" spans="1:33" s="23" customFormat="1" ht="12" x14ac:dyDescent="0.25">
      <c r="M2" s="94"/>
      <c r="N2" s="94"/>
      <c r="O2" s="94"/>
      <c r="P2" s="94"/>
      <c r="Q2" s="94"/>
      <c r="R2" s="94"/>
      <c r="S2" s="94"/>
      <c r="T2" s="94"/>
      <c r="U2" s="94"/>
      <c r="V2" s="94"/>
      <c r="W2" s="94"/>
      <c r="X2" s="94"/>
      <c r="Y2" s="94"/>
      <c r="Z2" s="94"/>
    </row>
    <row r="3" spans="1:33" s="24" customFormat="1" ht="14.25" x14ac:dyDescent="0.25">
      <c r="F3" s="25"/>
      <c r="G3" s="25"/>
      <c r="H3" s="25"/>
      <c r="I3" s="26"/>
      <c r="J3" s="26"/>
      <c r="K3" s="26"/>
      <c r="M3" s="95"/>
      <c r="N3" s="95"/>
      <c r="O3" s="95"/>
      <c r="P3" s="95"/>
      <c r="Q3" s="95"/>
      <c r="R3" s="95"/>
      <c r="S3" s="95"/>
      <c r="T3" s="95"/>
      <c r="U3" s="95"/>
      <c r="V3" s="95"/>
      <c r="W3" s="95"/>
      <c r="X3" s="95"/>
      <c r="Y3" s="95"/>
      <c r="Z3" s="95"/>
    </row>
    <row r="4" spans="1:33" s="24" customFormat="1" ht="14.25" x14ac:dyDescent="0.25">
      <c r="F4" s="25"/>
      <c r="G4" s="25"/>
      <c r="H4" s="25"/>
      <c r="I4" s="26"/>
      <c r="J4" s="26"/>
      <c r="K4" s="26"/>
      <c r="M4" s="95"/>
      <c r="N4" s="95"/>
      <c r="O4" s="95"/>
      <c r="P4" s="95"/>
      <c r="Q4" s="95"/>
      <c r="R4" s="95"/>
      <c r="S4" s="95"/>
      <c r="T4" s="95"/>
      <c r="U4" s="95"/>
      <c r="V4" s="95"/>
      <c r="W4" s="95"/>
      <c r="X4" s="95"/>
      <c r="Y4" s="95"/>
      <c r="Z4" s="95"/>
    </row>
    <row r="5" spans="1:33" s="24" customFormat="1" ht="14.25" x14ac:dyDescent="0.25">
      <c r="F5" s="25"/>
      <c r="G5" s="25"/>
      <c r="H5" s="25"/>
      <c r="I5" s="26"/>
      <c r="J5" s="26"/>
      <c r="K5" s="26"/>
      <c r="M5" s="95"/>
      <c r="N5" s="95"/>
      <c r="O5" s="95"/>
      <c r="P5" s="95"/>
      <c r="Q5" s="95"/>
      <c r="R5" s="95"/>
      <c r="S5" s="95"/>
      <c r="T5" s="95"/>
      <c r="U5" s="95"/>
      <c r="V5" s="95"/>
      <c r="W5" s="95"/>
      <c r="X5" s="95"/>
      <c r="Y5" s="95"/>
      <c r="Z5" s="95"/>
    </row>
    <row r="6" spans="1:33" s="24" customFormat="1" ht="14.25" x14ac:dyDescent="0.25">
      <c r="F6" s="25"/>
      <c r="G6" s="25"/>
      <c r="H6" s="25"/>
      <c r="I6" s="26"/>
      <c r="J6" s="26"/>
      <c r="K6" s="26"/>
      <c r="M6" s="95"/>
      <c r="N6" s="95"/>
      <c r="O6" s="95"/>
      <c r="P6" s="95"/>
      <c r="Q6" s="95"/>
      <c r="R6" s="95"/>
      <c r="S6" s="95"/>
      <c r="T6" s="95"/>
      <c r="U6" s="95"/>
      <c r="V6" s="95"/>
      <c r="W6" s="95"/>
      <c r="X6" s="95"/>
      <c r="Y6" s="95"/>
      <c r="Z6" s="95"/>
    </row>
    <row r="7" spans="1:33" s="1" customFormat="1" ht="40.5" customHeight="1" x14ac:dyDescent="0.25">
      <c r="A7" s="157" t="s">
        <v>0</v>
      </c>
      <c r="B7" s="158"/>
      <c r="C7" s="158"/>
      <c r="D7" s="158"/>
      <c r="E7" s="158"/>
      <c r="F7" s="158"/>
      <c r="G7" s="158"/>
      <c r="H7" s="158"/>
      <c r="I7" s="158"/>
      <c r="J7" s="158"/>
      <c r="M7" s="96"/>
      <c r="N7" s="96"/>
      <c r="O7" s="96"/>
      <c r="P7" s="96"/>
      <c r="Q7" s="96"/>
      <c r="R7" s="96"/>
      <c r="S7" s="96"/>
      <c r="T7" s="96"/>
      <c r="U7" s="96"/>
      <c r="V7" s="96"/>
      <c r="W7" s="96"/>
      <c r="X7" s="96"/>
      <c r="Y7" s="96"/>
      <c r="Z7" s="96"/>
    </row>
    <row r="8" spans="1:33" s="7" customFormat="1" ht="3" customHeight="1" x14ac:dyDescent="0.25">
      <c r="A8" s="2"/>
      <c r="B8" s="3"/>
      <c r="C8" s="4"/>
      <c r="D8" s="4"/>
      <c r="E8" s="4"/>
      <c r="F8" s="5"/>
      <c r="G8" s="5"/>
      <c r="H8" s="4"/>
      <c r="I8" s="6"/>
      <c r="M8" s="97"/>
      <c r="N8" s="97"/>
      <c r="O8" s="97"/>
      <c r="P8" s="97"/>
      <c r="Q8" s="97"/>
      <c r="R8" s="97"/>
      <c r="S8" s="97"/>
      <c r="T8" s="97"/>
      <c r="U8" s="97"/>
      <c r="V8" s="97"/>
      <c r="W8" s="97"/>
      <c r="X8" s="97"/>
      <c r="Y8" s="97"/>
      <c r="Z8" s="97"/>
    </row>
    <row r="9" spans="1:33" ht="40.5" customHeight="1" x14ac:dyDescent="0.25">
      <c r="A9" s="159" t="s">
        <v>1</v>
      </c>
      <c r="B9" s="160"/>
      <c r="C9" s="160"/>
      <c r="D9" s="160"/>
      <c r="E9" s="160"/>
      <c r="F9" s="160"/>
      <c r="G9" s="160"/>
      <c r="H9" s="160"/>
      <c r="I9" s="160"/>
      <c r="J9" s="160"/>
    </row>
    <row r="11" spans="1:33" ht="39" thickBot="1" x14ac:dyDescent="0.3">
      <c r="E11" s="104" t="s">
        <v>2</v>
      </c>
      <c r="F11" s="104" t="s">
        <v>3</v>
      </c>
      <c r="G11" s="104" t="s">
        <v>4</v>
      </c>
      <c r="H11" s="104" t="s">
        <v>5</v>
      </c>
      <c r="I11" s="104" t="s">
        <v>6</v>
      </c>
      <c r="J11" s="104" t="s">
        <v>7</v>
      </c>
      <c r="K11" s="104" t="s">
        <v>8</v>
      </c>
    </row>
    <row r="12" spans="1:33" s="14" customFormat="1" ht="61.5" customHeight="1" x14ac:dyDescent="0.25">
      <c r="A12" s="105" t="s">
        <v>9</v>
      </c>
      <c r="B12" s="106" t="s">
        <v>10</v>
      </c>
      <c r="C12" s="106" t="s">
        <v>11</v>
      </c>
      <c r="D12" s="106" t="s">
        <v>12</v>
      </c>
      <c r="E12" s="107" t="s">
        <v>13</v>
      </c>
      <c r="F12" s="107" t="s">
        <v>13</v>
      </c>
      <c r="G12" s="107" t="s">
        <v>13</v>
      </c>
      <c r="H12" s="107" t="s">
        <v>13</v>
      </c>
      <c r="I12" s="107" t="s">
        <v>13</v>
      </c>
      <c r="J12" s="107" t="s">
        <v>13</v>
      </c>
      <c r="K12" s="107" t="s">
        <v>13</v>
      </c>
      <c r="L12" s="108"/>
      <c r="M12" s="109" t="s">
        <v>14</v>
      </c>
      <c r="N12" s="109" t="s">
        <v>15</v>
      </c>
      <c r="O12" s="110" t="s">
        <v>2</v>
      </c>
      <c r="P12" s="111" t="s">
        <v>3</v>
      </c>
      <c r="Q12" s="111" t="s">
        <v>4</v>
      </c>
      <c r="R12" s="111" t="s">
        <v>5</v>
      </c>
      <c r="S12" s="111" t="s">
        <v>6</v>
      </c>
      <c r="T12" s="111" t="s">
        <v>7</v>
      </c>
      <c r="U12" s="111" t="s">
        <v>8</v>
      </c>
      <c r="V12" s="112" t="s">
        <v>300</v>
      </c>
      <c r="W12" s="112" t="s">
        <v>17</v>
      </c>
      <c r="X12" s="112" t="s">
        <v>18</v>
      </c>
      <c r="Y12" s="112" t="s">
        <v>19</v>
      </c>
      <c r="Z12" s="112" t="s">
        <v>20</v>
      </c>
      <c r="AA12" s="80" t="s">
        <v>21</v>
      </c>
      <c r="AB12"/>
      <c r="AD12" s="78" t="s">
        <v>301</v>
      </c>
      <c r="AE12" s="108"/>
      <c r="AF12" s="79" t="s">
        <v>23</v>
      </c>
      <c r="AG12" s="80" t="s">
        <v>24</v>
      </c>
    </row>
    <row r="13" spans="1:33" ht="50.1" customHeight="1" x14ac:dyDescent="0.25">
      <c r="A13" s="113">
        <v>1</v>
      </c>
      <c r="B13" s="16" t="s">
        <v>25</v>
      </c>
      <c r="C13" s="15" t="s">
        <v>26</v>
      </c>
      <c r="D13" s="17">
        <v>1</v>
      </c>
      <c r="E13" s="100">
        <v>32715</v>
      </c>
      <c r="F13" s="18">
        <v>38462.184873949584</v>
      </c>
      <c r="G13" s="18">
        <v>32000</v>
      </c>
      <c r="H13" s="22">
        <v>22941.176470588234</v>
      </c>
      <c r="I13" s="22">
        <v>489397</v>
      </c>
      <c r="J13" s="76">
        <v>83336</v>
      </c>
      <c r="K13" s="77">
        <v>102857.14285714286</v>
      </c>
      <c r="M13" s="81">
        <f>+W13-Z13</f>
        <v>-53455.485429314183</v>
      </c>
      <c r="N13" s="81">
        <f>+W13+Z13</f>
        <v>282515.05805836577</v>
      </c>
      <c r="O13" s="81">
        <f t="shared" ref="O13:U13" si="0">IF(AND(E13&gt;$M13,E13&lt;$N13),E13,"")</f>
        <v>32715</v>
      </c>
      <c r="P13" s="81">
        <f t="shared" si="0"/>
        <v>38462.184873949584</v>
      </c>
      <c r="Q13" s="81">
        <f t="shared" si="0"/>
        <v>32000</v>
      </c>
      <c r="R13" s="81">
        <f t="shared" si="0"/>
        <v>22941.176470588234</v>
      </c>
      <c r="S13" s="81" t="str">
        <f t="shared" si="0"/>
        <v/>
      </c>
      <c r="T13" s="81">
        <f t="shared" si="0"/>
        <v>83336</v>
      </c>
      <c r="U13" s="81">
        <f t="shared" si="0"/>
        <v>102857.14285714286</v>
      </c>
      <c r="V13" s="98">
        <f>SUM(O13:U13)</f>
        <v>312311.50420168065</v>
      </c>
      <c r="W13" s="81">
        <f>AVERAGE(E13:K13)</f>
        <v>114529.7863145258</v>
      </c>
      <c r="X13" s="81">
        <f>MIN(E13:K13)</f>
        <v>22941.176470588234</v>
      </c>
      <c r="Y13" s="81">
        <f>GEOMEAN(E13:K13)</f>
        <v>62852.852567190923</v>
      </c>
      <c r="Z13" s="81">
        <f>STDEVA(E13:K13)</f>
        <v>167985.27174383998</v>
      </c>
      <c r="AA13" s="114">
        <f>+Z13/W13</f>
        <v>1.466738716184389</v>
      </c>
      <c r="AC13" s="82">
        <f>+Y13</f>
        <v>62852.852567190923</v>
      </c>
      <c r="AD13" s="128">
        <f>ROUND(AC13,0)</f>
        <v>62853</v>
      </c>
      <c r="AE13" s="81">
        <f t="shared" ref="AE13:AE76" si="1">+AC13*19/100</f>
        <v>11942.041987766273</v>
      </c>
      <c r="AF13" s="81">
        <f>ROUND(AE13,0)</f>
        <v>11942</v>
      </c>
      <c r="AG13" s="129">
        <f>+AF13+AD13</f>
        <v>74795</v>
      </c>
    </row>
    <row r="14" spans="1:33" ht="50.1" customHeight="1" x14ac:dyDescent="0.25">
      <c r="A14" s="113">
        <v>2</v>
      </c>
      <c r="B14" s="16" t="s">
        <v>27</v>
      </c>
      <c r="C14" s="15" t="s">
        <v>11</v>
      </c>
      <c r="D14" s="17">
        <v>1</v>
      </c>
      <c r="E14" s="100">
        <v>113096</v>
      </c>
      <c r="F14" s="18">
        <v>180714.28571428571</v>
      </c>
      <c r="G14" s="18">
        <v>157143</v>
      </c>
      <c r="H14" s="22">
        <v>101964.28571428572</v>
      </c>
      <c r="I14" s="22">
        <v>593327</v>
      </c>
      <c r="J14" s="77">
        <v>62394</v>
      </c>
      <c r="K14" s="77">
        <v>90000</v>
      </c>
      <c r="M14" s="81">
        <f t="shared" ref="M14:M77" si="2">+W14-Z14</f>
        <v>1289.0648095661891</v>
      </c>
      <c r="N14" s="81">
        <f t="shared" ref="N14:N77" si="3">+W14+Z14</f>
        <v>369750.52702716849</v>
      </c>
      <c r="O14" s="81">
        <f t="shared" ref="O14:O77" si="4">IF(AND(E14&gt;$M14,E14&lt;$N14),E14,"")</f>
        <v>113096</v>
      </c>
      <c r="P14" s="81">
        <f t="shared" ref="P14:P77" si="5">IF(AND(F14&gt;$M14,F14&lt;$N14),F14,"")</f>
        <v>180714.28571428571</v>
      </c>
      <c r="Q14" s="81">
        <f t="shared" ref="Q14:Q77" si="6">IF(AND(G14&gt;$M14,G14&lt;$N14),G14,"")</f>
        <v>157143</v>
      </c>
      <c r="R14" s="81">
        <f t="shared" ref="R14:R77" si="7">IF(AND(H14&gt;$M14,H14&lt;$N14),H14,"")</f>
        <v>101964.28571428572</v>
      </c>
      <c r="S14" s="81" t="str">
        <f t="shared" ref="S14:S77" si="8">IF(AND(I14&gt;$M14,I14&lt;$N14),I14,"")</f>
        <v/>
      </c>
      <c r="T14" s="81">
        <f t="shared" ref="T14:T77" si="9">IF(AND(J14&gt;$M14,J14&lt;$N14),J14,"")</f>
        <v>62394</v>
      </c>
      <c r="U14" s="81">
        <f t="shared" ref="U14:U77" si="10">IF(AND(K14&gt;$M14,K14&lt;$N14),K14,"")</f>
        <v>90000</v>
      </c>
      <c r="V14" s="98">
        <f t="shared" ref="V14:V77" si="11">SUM(O14:U14)</f>
        <v>705311.57142857136</v>
      </c>
      <c r="W14" s="81">
        <f t="shared" ref="W14:W77" si="12">AVERAGE(E14:K14)</f>
        <v>185519.79591836734</v>
      </c>
      <c r="X14" s="81">
        <f t="shared" ref="X14:X77" si="13">MIN(E14:K14)</f>
        <v>62394</v>
      </c>
      <c r="Y14" s="81">
        <f t="shared" ref="Y14:Y77" si="14">GEOMEAN(E14:K14)</f>
        <v>140690.91141938069</v>
      </c>
      <c r="Z14" s="81">
        <f t="shared" ref="Z14:Z77" si="15">STDEVA(E14:K14)</f>
        <v>184230.73110880115</v>
      </c>
      <c r="AA14" s="114">
        <f t="shared" ref="AA14:AA77" si="16">+Z14/W14</f>
        <v>0.99305160506896306</v>
      </c>
      <c r="AC14" s="82">
        <f t="shared" ref="AC14:AC77" si="17">+Y14</f>
        <v>140690.91141938069</v>
      </c>
      <c r="AD14" s="128">
        <f t="shared" ref="AD14:AD77" si="18">ROUND(AC14,0)</f>
        <v>140691</v>
      </c>
      <c r="AE14" s="81">
        <f t="shared" si="1"/>
        <v>26731.273169682332</v>
      </c>
      <c r="AF14" s="81">
        <f t="shared" ref="AF14:AF77" si="19">ROUND(AE14,0)</f>
        <v>26731</v>
      </c>
      <c r="AG14" s="129">
        <f t="shared" ref="AG14:AG77" si="20">+AF14+AD14</f>
        <v>167422</v>
      </c>
    </row>
    <row r="15" spans="1:33" ht="50.1" customHeight="1" x14ac:dyDescent="0.25">
      <c r="A15" s="113">
        <v>3</v>
      </c>
      <c r="B15" s="16" t="s">
        <v>28</v>
      </c>
      <c r="C15" s="15" t="s">
        <v>26</v>
      </c>
      <c r="D15" s="17">
        <v>1</v>
      </c>
      <c r="E15" s="100">
        <v>200078</v>
      </c>
      <c r="F15" s="18">
        <v>253000</v>
      </c>
      <c r="G15" s="18">
        <v>273025</v>
      </c>
      <c r="H15" s="22">
        <v>55115.546218487398</v>
      </c>
      <c r="I15" s="22">
        <v>355634</v>
      </c>
      <c r="J15" s="77">
        <v>165000</v>
      </c>
      <c r="K15" s="77">
        <v>86974.789915966394</v>
      </c>
      <c r="M15" s="81">
        <f t="shared" si="2"/>
        <v>92466.05459549799</v>
      </c>
      <c r="N15" s="81">
        <f t="shared" si="3"/>
        <v>304341.75572863163</v>
      </c>
      <c r="O15" s="81">
        <f t="shared" si="4"/>
        <v>200078</v>
      </c>
      <c r="P15" s="81">
        <f t="shared" si="5"/>
        <v>253000</v>
      </c>
      <c r="Q15" s="81">
        <f t="shared" si="6"/>
        <v>273025</v>
      </c>
      <c r="R15" s="81" t="str">
        <f t="shared" si="7"/>
        <v/>
      </c>
      <c r="S15" s="81" t="str">
        <f t="shared" si="8"/>
        <v/>
      </c>
      <c r="T15" s="81">
        <f t="shared" si="9"/>
        <v>165000</v>
      </c>
      <c r="U15" s="81" t="str">
        <f t="shared" si="10"/>
        <v/>
      </c>
      <c r="V15" s="98">
        <f t="shared" si="11"/>
        <v>891103</v>
      </c>
      <c r="W15" s="81">
        <f t="shared" si="12"/>
        <v>198403.90516206482</v>
      </c>
      <c r="X15" s="81">
        <f t="shared" si="13"/>
        <v>55115.546218487398</v>
      </c>
      <c r="Y15" s="81">
        <f t="shared" si="14"/>
        <v>168692.86491100979</v>
      </c>
      <c r="Z15" s="81">
        <f t="shared" si="15"/>
        <v>105937.85056656683</v>
      </c>
      <c r="AA15" s="114">
        <f t="shared" si="16"/>
        <v>0.5339504304617001</v>
      </c>
      <c r="AC15" s="82">
        <f t="shared" si="17"/>
        <v>168692.86491100979</v>
      </c>
      <c r="AD15" s="128">
        <f t="shared" si="18"/>
        <v>168693</v>
      </c>
      <c r="AE15" s="81">
        <f t="shared" si="1"/>
        <v>32051.644333091863</v>
      </c>
      <c r="AF15" s="81">
        <f t="shared" si="19"/>
        <v>32052</v>
      </c>
      <c r="AG15" s="129">
        <f t="shared" si="20"/>
        <v>200745</v>
      </c>
    </row>
    <row r="16" spans="1:33" ht="50.1" customHeight="1" x14ac:dyDescent="0.25">
      <c r="A16" s="113">
        <v>4</v>
      </c>
      <c r="B16" s="16" t="s">
        <v>29</v>
      </c>
      <c r="C16" s="15" t="s">
        <v>30</v>
      </c>
      <c r="D16" s="17">
        <v>1</v>
      </c>
      <c r="E16" s="100">
        <v>198644</v>
      </c>
      <c r="F16" s="18">
        <v>183420.16806722688</v>
      </c>
      <c r="G16" s="18">
        <v>177983</v>
      </c>
      <c r="H16" s="22">
        <v>133897.05882352943</v>
      </c>
      <c r="I16" s="22">
        <v>195894</v>
      </c>
      <c r="J16" s="77">
        <v>123012</v>
      </c>
      <c r="K16" s="77">
        <v>106638.65546218488</v>
      </c>
      <c r="M16" s="81">
        <f t="shared" si="2"/>
        <v>122176.70287188017</v>
      </c>
      <c r="N16" s="81">
        <f t="shared" si="3"/>
        <v>197677.26351467447</v>
      </c>
      <c r="O16" s="81" t="str">
        <f t="shared" si="4"/>
        <v/>
      </c>
      <c r="P16" s="81">
        <f t="shared" si="5"/>
        <v>183420.16806722688</v>
      </c>
      <c r="Q16" s="81">
        <f t="shared" si="6"/>
        <v>177983</v>
      </c>
      <c r="R16" s="81">
        <f t="shared" si="7"/>
        <v>133897.05882352943</v>
      </c>
      <c r="S16" s="81">
        <f t="shared" si="8"/>
        <v>195894</v>
      </c>
      <c r="T16" s="81">
        <f t="shared" si="9"/>
        <v>123012</v>
      </c>
      <c r="U16" s="81" t="str">
        <f t="shared" si="10"/>
        <v/>
      </c>
      <c r="V16" s="98">
        <f t="shared" si="11"/>
        <v>814206.22689075628</v>
      </c>
      <c r="W16" s="81">
        <f t="shared" si="12"/>
        <v>159926.98319327732</v>
      </c>
      <c r="X16" s="81">
        <f t="shared" si="13"/>
        <v>106638.65546218488</v>
      </c>
      <c r="Y16" s="81">
        <f t="shared" si="14"/>
        <v>155829.89127629378</v>
      </c>
      <c r="Z16" s="81">
        <f t="shared" si="15"/>
        <v>37750.280321397157</v>
      </c>
      <c r="AA16" s="114">
        <f t="shared" si="16"/>
        <v>0.23604697323512086</v>
      </c>
      <c r="AC16" s="82">
        <f t="shared" si="17"/>
        <v>155829.89127629378</v>
      </c>
      <c r="AD16" s="128">
        <f t="shared" si="18"/>
        <v>155830</v>
      </c>
      <c r="AE16" s="81">
        <f t="shared" si="1"/>
        <v>29607.679342495816</v>
      </c>
      <c r="AF16" s="81">
        <f t="shared" si="19"/>
        <v>29608</v>
      </c>
      <c r="AG16" s="129">
        <f t="shared" si="20"/>
        <v>185438</v>
      </c>
    </row>
    <row r="17" spans="1:33" ht="50.1" customHeight="1" x14ac:dyDescent="0.25">
      <c r="A17" s="113">
        <v>5</v>
      </c>
      <c r="B17" s="16" t="s">
        <v>31</v>
      </c>
      <c r="C17" s="15" t="s">
        <v>11</v>
      </c>
      <c r="D17" s="17">
        <v>1</v>
      </c>
      <c r="E17" s="100">
        <v>64228</v>
      </c>
      <c r="F17" s="18">
        <v>67453.781512605041</v>
      </c>
      <c r="G17" s="18">
        <v>73782</v>
      </c>
      <c r="H17" s="22">
        <v>20980.392156862745</v>
      </c>
      <c r="I17" s="22">
        <v>30420</v>
      </c>
      <c r="J17" s="77">
        <v>20199</v>
      </c>
      <c r="K17" s="77">
        <v>56722.689075630253</v>
      </c>
      <c r="M17" s="81">
        <f t="shared" si="2"/>
        <v>24611.686769839802</v>
      </c>
      <c r="N17" s="81">
        <f t="shared" si="3"/>
        <v>70755.702585902502</v>
      </c>
      <c r="O17" s="81">
        <f t="shared" si="4"/>
        <v>64228</v>
      </c>
      <c r="P17" s="81">
        <f t="shared" si="5"/>
        <v>67453.781512605041</v>
      </c>
      <c r="Q17" s="81" t="str">
        <f t="shared" si="6"/>
        <v/>
      </c>
      <c r="R17" s="81" t="str">
        <f t="shared" si="7"/>
        <v/>
      </c>
      <c r="S17" s="81">
        <f t="shared" si="8"/>
        <v>30420</v>
      </c>
      <c r="T17" s="81" t="str">
        <f t="shared" si="9"/>
        <v/>
      </c>
      <c r="U17" s="81">
        <f t="shared" si="10"/>
        <v>56722.689075630253</v>
      </c>
      <c r="V17" s="98">
        <f t="shared" si="11"/>
        <v>218824.47058823527</v>
      </c>
      <c r="W17" s="81">
        <f t="shared" si="12"/>
        <v>47683.69467787115</v>
      </c>
      <c r="X17" s="81">
        <f t="shared" si="13"/>
        <v>20199</v>
      </c>
      <c r="Y17" s="81">
        <f t="shared" si="14"/>
        <v>42082.913772186956</v>
      </c>
      <c r="Z17" s="81">
        <f t="shared" si="15"/>
        <v>23072.007908031348</v>
      </c>
      <c r="AA17" s="114">
        <f t="shared" si="16"/>
        <v>0.48385528981961434</v>
      </c>
      <c r="AC17" s="82">
        <f t="shared" si="17"/>
        <v>42082.913772186956</v>
      </c>
      <c r="AD17" s="128">
        <f t="shared" si="18"/>
        <v>42083</v>
      </c>
      <c r="AE17" s="81">
        <f t="shared" si="1"/>
        <v>7995.7536167155222</v>
      </c>
      <c r="AF17" s="81">
        <f t="shared" si="19"/>
        <v>7996</v>
      </c>
      <c r="AG17" s="129">
        <f t="shared" si="20"/>
        <v>50079</v>
      </c>
    </row>
    <row r="18" spans="1:33" ht="50.1" customHeight="1" x14ac:dyDescent="0.25">
      <c r="A18" s="113">
        <v>6</v>
      </c>
      <c r="B18" s="16" t="s">
        <v>32</v>
      </c>
      <c r="C18" s="15" t="s">
        <v>11</v>
      </c>
      <c r="D18" s="17">
        <v>1</v>
      </c>
      <c r="E18" s="100">
        <v>104458</v>
      </c>
      <c r="F18" s="18">
        <v>53924.369747899153</v>
      </c>
      <c r="G18" s="18">
        <v>209916</v>
      </c>
      <c r="H18" s="22">
        <v>134947.47899159664</v>
      </c>
      <c r="I18" s="22">
        <v>389240</v>
      </c>
      <c r="J18" s="77">
        <v>50420</v>
      </c>
      <c r="K18" s="77">
        <v>51050.420168067227</v>
      </c>
      <c r="M18" s="81">
        <f t="shared" si="2"/>
        <v>18425.027345995331</v>
      </c>
      <c r="N18" s="81">
        <f t="shared" si="3"/>
        <v>265562.47805616551</v>
      </c>
      <c r="O18" s="81">
        <f t="shared" si="4"/>
        <v>104458</v>
      </c>
      <c r="P18" s="81">
        <f t="shared" si="5"/>
        <v>53924.369747899153</v>
      </c>
      <c r="Q18" s="81">
        <f t="shared" si="6"/>
        <v>209916</v>
      </c>
      <c r="R18" s="81">
        <f t="shared" si="7"/>
        <v>134947.47899159664</v>
      </c>
      <c r="S18" s="81" t="str">
        <f t="shared" si="8"/>
        <v/>
      </c>
      <c r="T18" s="81">
        <f t="shared" si="9"/>
        <v>50420</v>
      </c>
      <c r="U18" s="81">
        <f t="shared" si="10"/>
        <v>51050.420168067227</v>
      </c>
      <c r="V18" s="98">
        <f t="shared" si="11"/>
        <v>604716.26890756295</v>
      </c>
      <c r="W18" s="81">
        <f t="shared" si="12"/>
        <v>141993.75270108043</v>
      </c>
      <c r="X18" s="81">
        <f t="shared" si="13"/>
        <v>50420</v>
      </c>
      <c r="Y18" s="81">
        <f t="shared" si="14"/>
        <v>106932.10201608435</v>
      </c>
      <c r="Z18" s="81">
        <f t="shared" si="15"/>
        <v>123568.7253550851</v>
      </c>
      <c r="AA18" s="114">
        <f t="shared" si="16"/>
        <v>0.8702405775218649</v>
      </c>
      <c r="AC18" s="82">
        <f t="shared" si="17"/>
        <v>106932.10201608435</v>
      </c>
      <c r="AD18" s="128">
        <f t="shared" si="18"/>
        <v>106932</v>
      </c>
      <c r="AE18" s="81">
        <f t="shared" si="1"/>
        <v>20317.099383056026</v>
      </c>
      <c r="AF18" s="81">
        <f t="shared" si="19"/>
        <v>20317</v>
      </c>
      <c r="AG18" s="129">
        <f t="shared" si="20"/>
        <v>127249</v>
      </c>
    </row>
    <row r="19" spans="1:33" ht="50.1" customHeight="1" x14ac:dyDescent="0.25">
      <c r="A19" s="113">
        <v>7</v>
      </c>
      <c r="B19" s="16" t="s">
        <v>33</v>
      </c>
      <c r="C19" s="15" t="s">
        <v>34</v>
      </c>
      <c r="D19" s="17">
        <v>1</v>
      </c>
      <c r="E19" s="100">
        <v>15736</v>
      </c>
      <c r="F19" s="18">
        <v>19327.731092436974</v>
      </c>
      <c r="G19" s="18">
        <v>53782</v>
      </c>
      <c r="H19" s="22">
        <v>23781.512605042015</v>
      </c>
      <c r="I19" s="22">
        <v>5674879</v>
      </c>
      <c r="J19" s="77">
        <v>14250</v>
      </c>
      <c r="K19" s="77">
        <v>47268.907563025212</v>
      </c>
      <c r="M19" s="81">
        <f t="shared" si="2"/>
        <v>-1298414.5521850123</v>
      </c>
      <c r="N19" s="81">
        <f t="shared" si="3"/>
        <v>2969564.5954022994</v>
      </c>
      <c r="O19" s="81">
        <f t="shared" si="4"/>
        <v>15736</v>
      </c>
      <c r="P19" s="81">
        <f t="shared" si="5"/>
        <v>19327.731092436974</v>
      </c>
      <c r="Q19" s="81">
        <f t="shared" si="6"/>
        <v>53782</v>
      </c>
      <c r="R19" s="81">
        <f t="shared" si="7"/>
        <v>23781.512605042015</v>
      </c>
      <c r="S19" s="81" t="str">
        <f t="shared" si="8"/>
        <v/>
      </c>
      <c r="T19" s="81">
        <f t="shared" si="9"/>
        <v>14250</v>
      </c>
      <c r="U19" s="81">
        <f t="shared" si="10"/>
        <v>47268.907563025212</v>
      </c>
      <c r="V19" s="98">
        <f t="shared" si="11"/>
        <v>174146.15126050421</v>
      </c>
      <c r="W19" s="81">
        <f t="shared" si="12"/>
        <v>835575.02160864347</v>
      </c>
      <c r="X19" s="81">
        <f t="shared" si="13"/>
        <v>14250</v>
      </c>
      <c r="Y19" s="81">
        <f t="shared" si="14"/>
        <v>54815.049595381621</v>
      </c>
      <c r="Z19" s="81">
        <f t="shared" si="15"/>
        <v>2133989.5737936557</v>
      </c>
      <c r="AA19" s="114">
        <f t="shared" si="16"/>
        <v>2.5539173845638818</v>
      </c>
      <c r="AC19" s="82">
        <f t="shared" si="17"/>
        <v>54815.049595381621</v>
      </c>
      <c r="AD19" s="128">
        <f t="shared" si="18"/>
        <v>54815</v>
      </c>
      <c r="AE19" s="81">
        <f t="shared" si="1"/>
        <v>10414.859423122509</v>
      </c>
      <c r="AF19" s="81">
        <f t="shared" si="19"/>
        <v>10415</v>
      </c>
      <c r="AG19" s="129">
        <f t="shared" si="20"/>
        <v>65230</v>
      </c>
    </row>
    <row r="20" spans="1:33" ht="50.1" customHeight="1" x14ac:dyDescent="0.25">
      <c r="A20" s="113">
        <v>8</v>
      </c>
      <c r="B20" s="16" t="s">
        <v>35</v>
      </c>
      <c r="C20" s="15" t="s">
        <v>11</v>
      </c>
      <c r="D20" s="17">
        <v>1</v>
      </c>
      <c r="E20" s="100">
        <v>9088</v>
      </c>
      <c r="F20" s="18">
        <v>655.21008403361338</v>
      </c>
      <c r="G20" s="18">
        <v>672</v>
      </c>
      <c r="H20" s="22">
        <v>23781.512605042015</v>
      </c>
      <c r="I20" s="22"/>
      <c r="J20" s="77">
        <v>18908</v>
      </c>
      <c r="K20" s="77">
        <v>55588.23529411765</v>
      </c>
      <c r="M20" s="81">
        <f t="shared" si="2"/>
        <v>-2512.5016603668882</v>
      </c>
      <c r="N20" s="81">
        <f t="shared" si="3"/>
        <v>38743.487654764642</v>
      </c>
      <c r="O20" s="81">
        <f t="shared" si="4"/>
        <v>9088</v>
      </c>
      <c r="P20" s="81">
        <f t="shared" si="5"/>
        <v>655.21008403361338</v>
      </c>
      <c r="Q20" s="81">
        <f t="shared" si="6"/>
        <v>672</v>
      </c>
      <c r="R20" s="81">
        <f t="shared" si="7"/>
        <v>23781.512605042015</v>
      </c>
      <c r="S20" s="81">
        <f t="shared" si="8"/>
        <v>0</v>
      </c>
      <c r="T20" s="81">
        <f t="shared" si="9"/>
        <v>18908</v>
      </c>
      <c r="U20" s="81" t="str">
        <f t="shared" si="10"/>
        <v/>
      </c>
      <c r="V20" s="98">
        <f t="shared" si="11"/>
        <v>53104.722689075628</v>
      </c>
      <c r="W20" s="81">
        <f t="shared" si="12"/>
        <v>18115.492997198879</v>
      </c>
      <c r="X20" s="81">
        <f t="shared" si="13"/>
        <v>655.21008403361338</v>
      </c>
      <c r="Y20" s="81">
        <f t="shared" si="14"/>
        <v>6813.1458575297047</v>
      </c>
      <c r="Z20" s="81">
        <f t="shared" si="15"/>
        <v>20627.994657565767</v>
      </c>
      <c r="AA20" s="114">
        <f t="shared" si="16"/>
        <v>1.1386935293869942</v>
      </c>
      <c r="AC20" s="82">
        <f t="shared" si="17"/>
        <v>6813.1458575297047</v>
      </c>
      <c r="AD20" s="128">
        <f t="shared" si="18"/>
        <v>6813</v>
      </c>
      <c r="AE20" s="81">
        <f t="shared" si="1"/>
        <v>1294.497712930644</v>
      </c>
      <c r="AF20" s="81">
        <f t="shared" si="19"/>
        <v>1294</v>
      </c>
      <c r="AG20" s="129">
        <f t="shared" si="20"/>
        <v>8107</v>
      </c>
    </row>
    <row r="21" spans="1:33" ht="50.1" customHeight="1" x14ac:dyDescent="0.25">
      <c r="A21" s="113">
        <v>9</v>
      </c>
      <c r="B21" s="16" t="s">
        <v>36</v>
      </c>
      <c r="C21" s="15" t="s">
        <v>37</v>
      </c>
      <c r="D21" s="17">
        <v>1</v>
      </c>
      <c r="E21" s="100">
        <v>51369</v>
      </c>
      <c r="F21" s="18">
        <v>55857.142857142862</v>
      </c>
      <c r="G21" s="18">
        <v>48235</v>
      </c>
      <c r="H21" s="22">
        <v>23781.512605042015</v>
      </c>
      <c r="I21" s="22">
        <v>1018616</v>
      </c>
      <c r="J21" s="77">
        <v>26382</v>
      </c>
      <c r="K21" s="77">
        <v>54831.932773109249</v>
      </c>
      <c r="M21" s="81">
        <f t="shared" si="2"/>
        <v>-186105.47218719849</v>
      </c>
      <c r="N21" s="81">
        <f t="shared" si="3"/>
        <v>551554.78311156831</v>
      </c>
      <c r="O21" s="81">
        <f t="shared" si="4"/>
        <v>51369</v>
      </c>
      <c r="P21" s="81">
        <f t="shared" si="5"/>
        <v>55857.142857142862</v>
      </c>
      <c r="Q21" s="81">
        <f t="shared" si="6"/>
        <v>48235</v>
      </c>
      <c r="R21" s="81">
        <f t="shared" si="7"/>
        <v>23781.512605042015</v>
      </c>
      <c r="S21" s="81" t="str">
        <f t="shared" si="8"/>
        <v/>
      </c>
      <c r="T21" s="81">
        <f t="shared" si="9"/>
        <v>26382</v>
      </c>
      <c r="U21" s="81">
        <f t="shared" si="10"/>
        <v>54831.932773109249</v>
      </c>
      <c r="V21" s="98">
        <f t="shared" si="11"/>
        <v>260456.58823529416</v>
      </c>
      <c r="W21" s="81">
        <f t="shared" si="12"/>
        <v>182724.65546218489</v>
      </c>
      <c r="X21" s="81">
        <f t="shared" si="13"/>
        <v>23781.512605042015</v>
      </c>
      <c r="Y21" s="81">
        <f t="shared" si="14"/>
        <v>64900.437051519519</v>
      </c>
      <c r="Z21" s="81">
        <f t="shared" si="15"/>
        <v>368830.12764938339</v>
      </c>
      <c r="AA21" s="114">
        <f t="shared" si="16"/>
        <v>2.0185022470911882</v>
      </c>
      <c r="AC21" s="82">
        <f t="shared" si="17"/>
        <v>64900.437051519519</v>
      </c>
      <c r="AD21" s="128">
        <f t="shared" si="18"/>
        <v>64900</v>
      </c>
      <c r="AE21" s="81">
        <f t="shared" si="1"/>
        <v>12331.083039788709</v>
      </c>
      <c r="AF21" s="81">
        <f t="shared" si="19"/>
        <v>12331</v>
      </c>
      <c r="AG21" s="129">
        <f t="shared" si="20"/>
        <v>77231</v>
      </c>
    </row>
    <row r="22" spans="1:33" ht="50.1" customHeight="1" x14ac:dyDescent="0.25">
      <c r="A22" s="113">
        <v>10</v>
      </c>
      <c r="B22" s="16" t="s">
        <v>38</v>
      </c>
      <c r="C22" s="15" t="s">
        <v>11</v>
      </c>
      <c r="D22" s="17">
        <v>1</v>
      </c>
      <c r="E22" s="100">
        <v>127824</v>
      </c>
      <c r="F22" s="18">
        <v>127563.02521008404</v>
      </c>
      <c r="G22" s="18">
        <v>302800</v>
      </c>
      <c r="H22" s="22">
        <v>56165.966386554624</v>
      </c>
      <c r="I22" s="22">
        <v>70912</v>
      </c>
      <c r="J22" s="77">
        <v>83193</v>
      </c>
      <c r="K22" s="77">
        <v>55588.23529411765</v>
      </c>
      <c r="M22" s="81">
        <f t="shared" si="2"/>
        <v>30652.008597220076</v>
      </c>
      <c r="N22" s="81">
        <f t="shared" si="3"/>
        <v>204789.7705144246</v>
      </c>
      <c r="O22" s="81">
        <f t="shared" si="4"/>
        <v>127824</v>
      </c>
      <c r="P22" s="81">
        <f t="shared" si="5"/>
        <v>127563.02521008404</v>
      </c>
      <c r="Q22" s="81" t="str">
        <f t="shared" si="6"/>
        <v/>
      </c>
      <c r="R22" s="81">
        <f t="shared" si="7"/>
        <v>56165.966386554624</v>
      </c>
      <c r="S22" s="81">
        <f t="shared" si="8"/>
        <v>70912</v>
      </c>
      <c r="T22" s="81">
        <f t="shared" si="9"/>
        <v>83193</v>
      </c>
      <c r="U22" s="81">
        <f t="shared" si="10"/>
        <v>55588.23529411765</v>
      </c>
      <c r="V22" s="98">
        <f t="shared" si="11"/>
        <v>521246.22689075634</v>
      </c>
      <c r="W22" s="81">
        <f t="shared" si="12"/>
        <v>117720.88955582233</v>
      </c>
      <c r="X22" s="81">
        <f t="shared" si="13"/>
        <v>55588.23529411765</v>
      </c>
      <c r="Y22" s="81">
        <f t="shared" si="14"/>
        <v>98652.469491355499</v>
      </c>
      <c r="Z22" s="81">
        <f t="shared" si="15"/>
        <v>87068.880958602254</v>
      </c>
      <c r="AA22" s="114">
        <f t="shared" si="16"/>
        <v>0.73962133048030421</v>
      </c>
      <c r="AC22" s="82">
        <f t="shared" si="17"/>
        <v>98652.469491355499</v>
      </c>
      <c r="AD22" s="128">
        <f t="shared" si="18"/>
        <v>98652</v>
      </c>
      <c r="AE22" s="81">
        <f t="shared" si="1"/>
        <v>18743.969203357545</v>
      </c>
      <c r="AF22" s="81">
        <f t="shared" si="19"/>
        <v>18744</v>
      </c>
      <c r="AG22" s="129">
        <f t="shared" si="20"/>
        <v>117396</v>
      </c>
    </row>
    <row r="23" spans="1:33" ht="50.1" customHeight="1" x14ac:dyDescent="0.25">
      <c r="A23" s="113">
        <v>11</v>
      </c>
      <c r="B23" s="16" t="s">
        <v>39</v>
      </c>
      <c r="C23" s="15" t="s">
        <v>11</v>
      </c>
      <c r="D23" s="17">
        <v>1</v>
      </c>
      <c r="E23" s="100">
        <v>9047</v>
      </c>
      <c r="F23" s="18">
        <v>5411.7647058823522</v>
      </c>
      <c r="G23" s="18">
        <v>7400</v>
      </c>
      <c r="H23" s="22">
        <v>38308.823529411762</v>
      </c>
      <c r="I23" s="22">
        <v>3635</v>
      </c>
      <c r="J23" s="77">
        <v>44810</v>
      </c>
      <c r="K23" s="77">
        <v>46134.45378151261</v>
      </c>
      <c r="M23" s="81">
        <f t="shared" si="2"/>
        <v>2265.4798032093749</v>
      </c>
      <c r="N23" s="81">
        <f t="shared" si="3"/>
        <v>41947.960773021114</v>
      </c>
      <c r="O23" s="81">
        <f t="shared" si="4"/>
        <v>9047</v>
      </c>
      <c r="P23" s="81">
        <f t="shared" si="5"/>
        <v>5411.7647058823522</v>
      </c>
      <c r="Q23" s="81">
        <f t="shared" si="6"/>
        <v>7400</v>
      </c>
      <c r="R23" s="81">
        <f t="shared" si="7"/>
        <v>38308.823529411762</v>
      </c>
      <c r="S23" s="81">
        <f t="shared" si="8"/>
        <v>3635</v>
      </c>
      <c r="T23" s="81" t="str">
        <f t="shared" si="9"/>
        <v/>
      </c>
      <c r="U23" s="81" t="str">
        <f t="shared" si="10"/>
        <v/>
      </c>
      <c r="V23" s="98">
        <f t="shared" si="11"/>
        <v>63802.588235294112</v>
      </c>
      <c r="W23" s="81">
        <f t="shared" si="12"/>
        <v>22106.720288115244</v>
      </c>
      <c r="X23" s="81">
        <f t="shared" si="13"/>
        <v>3635</v>
      </c>
      <c r="Y23" s="81">
        <f t="shared" si="14"/>
        <v>13978.751874973192</v>
      </c>
      <c r="Z23" s="81">
        <f t="shared" si="15"/>
        <v>19841.240484905869</v>
      </c>
      <c r="AA23" s="114">
        <f t="shared" si="16"/>
        <v>0.89752076410776704</v>
      </c>
      <c r="AC23" s="82">
        <f t="shared" si="17"/>
        <v>13978.751874973192</v>
      </c>
      <c r="AD23" s="128">
        <f t="shared" si="18"/>
        <v>13979</v>
      </c>
      <c r="AE23" s="81">
        <f t="shared" si="1"/>
        <v>2655.9628562449066</v>
      </c>
      <c r="AF23" s="81">
        <f t="shared" si="19"/>
        <v>2656</v>
      </c>
      <c r="AG23" s="129">
        <f t="shared" si="20"/>
        <v>16635</v>
      </c>
    </row>
    <row r="24" spans="1:33" ht="50.1" customHeight="1" x14ac:dyDescent="0.25">
      <c r="A24" s="113">
        <v>12</v>
      </c>
      <c r="B24" s="16" t="s">
        <v>40</v>
      </c>
      <c r="C24" s="15" t="s">
        <v>11</v>
      </c>
      <c r="D24" s="17">
        <v>1</v>
      </c>
      <c r="E24" s="100">
        <v>88815</v>
      </c>
      <c r="F24" s="18">
        <v>71512.605042016803</v>
      </c>
      <c r="G24" s="18">
        <v>167899</v>
      </c>
      <c r="H24" s="22">
        <v>15462.18487394958</v>
      </c>
      <c r="I24" s="22">
        <v>66281</v>
      </c>
      <c r="J24" s="77">
        <v>43991</v>
      </c>
      <c r="K24" s="77">
        <v>53319.327731092439</v>
      </c>
      <c r="M24" s="81">
        <f t="shared" si="2"/>
        <v>24439.489324753362</v>
      </c>
      <c r="N24" s="81">
        <f t="shared" si="3"/>
        <v>120497.68714583489</v>
      </c>
      <c r="O24" s="81">
        <f t="shared" si="4"/>
        <v>88815</v>
      </c>
      <c r="P24" s="81">
        <f t="shared" si="5"/>
        <v>71512.605042016803</v>
      </c>
      <c r="Q24" s="81" t="str">
        <f t="shared" si="6"/>
        <v/>
      </c>
      <c r="R24" s="81" t="str">
        <f t="shared" si="7"/>
        <v/>
      </c>
      <c r="S24" s="81">
        <f t="shared" si="8"/>
        <v>66281</v>
      </c>
      <c r="T24" s="81">
        <f t="shared" si="9"/>
        <v>43991</v>
      </c>
      <c r="U24" s="81">
        <f t="shared" si="10"/>
        <v>53319.327731092439</v>
      </c>
      <c r="V24" s="98">
        <f t="shared" si="11"/>
        <v>323918.93277310929</v>
      </c>
      <c r="W24" s="81">
        <f t="shared" si="12"/>
        <v>72468.588235294126</v>
      </c>
      <c r="X24" s="81">
        <f t="shared" si="13"/>
        <v>15462.18487394958</v>
      </c>
      <c r="Y24" s="81">
        <f t="shared" si="14"/>
        <v>59250.135624782022</v>
      </c>
      <c r="Z24" s="81">
        <f t="shared" si="15"/>
        <v>48029.098910540764</v>
      </c>
      <c r="AA24" s="114">
        <f t="shared" si="16"/>
        <v>0.66275747989732903</v>
      </c>
      <c r="AC24" s="82">
        <f t="shared" si="17"/>
        <v>59250.135624782022</v>
      </c>
      <c r="AD24" s="128">
        <f t="shared" si="18"/>
        <v>59250</v>
      </c>
      <c r="AE24" s="81">
        <f t="shared" si="1"/>
        <v>11257.525768708585</v>
      </c>
      <c r="AF24" s="81">
        <f t="shared" si="19"/>
        <v>11258</v>
      </c>
      <c r="AG24" s="129">
        <f t="shared" si="20"/>
        <v>70508</v>
      </c>
    </row>
    <row r="25" spans="1:33" ht="50.1" customHeight="1" x14ac:dyDescent="0.25">
      <c r="A25" s="113">
        <v>13</v>
      </c>
      <c r="B25" s="16" t="s">
        <v>41</v>
      </c>
      <c r="C25" s="15" t="s">
        <v>11</v>
      </c>
      <c r="D25" s="17">
        <v>1</v>
      </c>
      <c r="E25" s="100">
        <v>192211</v>
      </c>
      <c r="F25" s="18">
        <v>368966.3865546218</v>
      </c>
      <c r="G25" s="18">
        <v>183131</v>
      </c>
      <c r="H25" s="22">
        <v>98182.773109243688</v>
      </c>
      <c r="I25" s="22">
        <v>19085076</v>
      </c>
      <c r="J25" s="77">
        <v>114567</v>
      </c>
      <c r="K25" s="77">
        <v>46134.45378151261</v>
      </c>
      <c r="M25" s="81">
        <f t="shared" si="2"/>
        <v>-4281276.1215233095</v>
      </c>
      <c r="N25" s="81">
        <f t="shared" si="3"/>
        <v>10020781.439650562</v>
      </c>
      <c r="O25" s="81">
        <f t="shared" si="4"/>
        <v>192211</v>
      </c>
      <c r="P25" s="81">
        <f t="shared" si="5"/>
        <v>368966.3865546218</v>
      </c>
      <c r="Q25" s="81">
        <f t="shared" si="6"/>
        <v>183131</v>
      </c>
      <c r="R25" s="81">
        <f t="shared" si="7"/>
        <v>98182.773109243688</v>
      </c>
      <c r="S25" s="81" t="str">
        <f t="shared" si="8"/>
        <v/>
      </c>
      <c r="T25" s="81">
        <f t="shared" si="9"/>
        <v>114567</v>
      </c>
      <c r="U25" s="81">
        <f t="shared" si="10"/>
        <v>46134.45378151261</v>
      </c>
      <c r="V25" s="98">
        <f t="shared" si="11"/>
        <v>1003192.6134453781</v>
      </c>
      <c r="W25" s="81">
        <f t="shared" si="12"/>
        <v>2869752.6590636256</v>
      </c>
      <c r="X25" s="81">
        <f t="shared" si="13"/>
        <v>46134.45378151261</v>
      </c>
      <c r="Y25" s="81">
        <f t="shared" si="14"/>
        <v>278093.97146850021</v>
      </c>
      <c r="Z25" s="81">
        <f t="shared" si="15"/>
        <v>7151028.7805869356</v>
      </c>
      <c r="AA25" s="114">
        <f t="shared" si="16"/>
        <v>2.4918624112087246</v>
      </c>
      <c r="AC25" s="82">
        <f t="shared" si="17"/>
        <v>278093.97146850021</v>
      </c>
      <c r="AD25" s="128">
        <f t="shared" si="18"/>
        <v>278094</v>
      </c>
      <c r="AE25" s="81">
        <f t="shared" si="1"/>
        <v>52837.854579015038</v>
      </c>
      <c r="AF25" s="81">
        <f t="shared" si="19"/>
        <v>52838</v>
      </c>
      <c r="AG25" s="129">
        <f t="shared" si="20"/>
        <v>330932</v>
      </c>
    </row>
    <row r="26" spans="1:33" ht="50.1" customHeight="1" x14ac:dyDescent="0.25">
      <c r="A26" s="113">
        <v>14</v>
      </c>
      <c r="B26" s="16" t="s">
        <v>42</v>
      </c>
      <c r="C26" s="15" t="s">
        <v>11</v>
      </c>
      <c r="D26" s="17">
        <v>1</v>
      </c>
      <c r="E26" s="100">
        <v>193992</v>
      </c>
      <c r="F26" s="18">
        <v>103983.19327731091</v>
      </c>
      <c r="G26" s="18">
        <v>142689</v>
      </c>
      <c r="H26" s="22">
        <v>92930.672268907554</v>
      </c>
      <c r="I26" s="22">
        <v>122621</v>
      </c>
      <c r="J26" s="77">
        <v>103424</v>
      </c>
      <c r="K26" s="77">
        <v>51806.722689075636</v>
      </c>
      <c r="M26" s="81">
        <f t="shared" si="2"/>
        <v>71584.389612309256</v>
      </c>
      <c r="N26" s="81">
        <f t="shared" si="3"/>
        <v>160257.49274063192</v>
      </c>
      <c r="O26" s="81" t="str">
        <f t="shared" si="4"/>
        <v/>
      </c>
      <c r="P26" s="81">
        <f t="shared" si="5"/>
        <v>103983.19327731091</v>
      </c>
      <c r="Q26" s="81">
        <f t="shared" si="6"/>
        <v>142689</v>
      </c>
      <c r="R26" s="81">
        <f t="shared" si="7"/>
        <v>92930.672268907554</v>
      </c>
      <c r="S26" s="81">
        <f t="shared" si="8"/>
        <v>122621</v>
      </c>
      <c r="T26" s="81">
        <f t="shared" si="9"/>
        <v>103424</v>
      </c>
      <c r="U26" s="81" t="str">
        <f t="shared" si="10"/>
        <v/>
      </c>
      <c r="V26" s="98">
        <f t="shared" si="11"/>
        <v>565647.86554621847</v>
      </c>
      <c r="W26" s="81">
        <f t="shared" si="12"/>
        <v>115920.94117647059</v>
      </c>
      <c r="X26" s="81">
        <f t="shared" si="13"/>
        <v>51806.722689075636</v>
      </c>
      <c r="Y26" s="81">
        <f t="shared" si="14"/>
        <v>108388.01529218056</v>
      </c>
      <c r="Z26" s="81">
        <f t="shared" si="15"/>
        <v>44336.551564161338</v>
      </c>
      <c r="AA26" s="114">
        <f t="shared" si="16"/>
        <v>0.38247232220678939</v>
      </c>
      <c r="AC26" s="82">
        <f t="shared" si="17"/>
        <v>108388.01529218056</v>
      </c>
      <c r="AD26" s="128">
        <f t="shared" si="18"/>
        <v>108388</v>
      </c>
      <c r="AE26" s="81">
        <f t="shared" si="1"/>
        <v>20593.722905514307</v>
      </c>
      <c r="AF26" s="81">
        <f t="shared" si="19"/>
        <v>20594</v>
      </c>
      <c r="AG26" s="129">
        <f t="shared" si="20"/>
        <v>128982</v>
      </c>
    </row>
    <row r="27" spans="1:33" ht="50.1" customHeight="1" x14ac:dyDescent="0.25">
      <c r="A27" s="113">
        <v>15</v>
      </c>
      <c r="B27" s="16" t="s">
        <v>43</v>
      </c>
      <c r="C27" s="15" t="s">
        <v>11</v>
      </c>
      <c r="D27" s="17">
        <v>1</v>
      </c>
      <c r="E27" s="100">
        <v>90616</v>
      </c>
      <c r="F27" s="18">
        <v>96928.57142857142</v>
      </c>
      <c r="G27" s="18">
        <v>84286</v>
      </c>
      <c r="H27" s="22">
        <v>56428.571428571428</v>
      </c>
      <c r="I27" s="22">
        <v>2363718</v>
      </c>
      <c r="J27" s="77">
        <v>63213</v>
      </c>
      <c r="K27" s="77">
        <v>46512.60504201681</v>
      </c>
      <c r="M27" s="81">
        <f t="shared" si="2"/>
        <v>-465768.12413740065</v>
      </c>
      <c r="N27" s="81">
        <f t="shared" si="3"/>
        <v>1266254.6235371605</v>
      </c>
      <c r="O27" s="81">
        <f t="shared" si="4"/>
        <v>90616</v>
      </c>
      <c r="P27" s="81">
        <f t="shared" si="5"/>
        <v>96928.57142857142</v>
      </c>
      <c r="Q27" s="81">
        <f t="shared" si="6"/>
        <v>84286</v>
      </c>
      <c r="R27" s="81">
        <f t="shared" si="7"/>
        <v>56428.571428571428</v>
      </c>
      <c r="S27" s="81" t="str">
        <f t="shared" si="8"/>
        <v/>
      </c>
      <c r="T27" s="81">
        <f t="shared" si="9"/>
        <v>63213</v>
      </c>
      <c r="U27" s="81">
        <f t="shared" si="10"/>
        <v>46512.60504201681</v>
      </c>
      <c r="V27" s="98">
        <f t="shared" si="11"/>
        <v>437984.74789915967</v>
      </c>
      <c r="W27" s="81">
        <f t="shared" si="12"/>
        <v>400243.2496998799</v>
      </c>
      <c r="X27" s="81">
        <f t="shared" si="13"/>
        <v>46512.60504201681</v>
      </c>
      <c r="Y27" s="81">
        <f t="shared" si="14"/>
        <v>116446.45594184892</v>
      </c>
      <c r="Z27" s="81">
        <f t="shared" si="15"/>
        <v>866011.37383728055</v>
      </c>
      <c r="AA27" s="114">
        <f t="shared" si="16"/>
        <v>2.1637126284744443</v>
      </c>
      <c r="AC27" s="82">
        <f t="shared" si="17"/>
        <v>116446.45594184892</v>
      </c>
      <c r="AD27" s="128">
        <f t="shared" si="18"/>
        <v>116446</v>
      </c>
      <c r="AE27" s="81">
        <f t="shared" si="1"/>
        <v>22124.826628951294</v>
      </c>
      <c r="AF27" s="81">
        <f t="shared" si="19"/>
        <v>22125</v>
      </c>
      <c r="AG27" s="129">
        <f t="shared" si="20"/>
        <v>138571</v>
      </c>
    </row>
    <row r="28" spans="1:33" ht="50.1" customHeight="1" x14ac:dyDescent="0.25">
      <c r="A28" s="113">
        <v>16</v>
      </c>
      <c r="B28" s="16" t="s">
        <v>44</v>
      </c>
      <c r="C28" s="15" t="s">
        <v>11</v>
      </c>
      <c r="D28" s="17">
        <v>1</v>
      </c>
      <c r="E28" s="100">
        <v>871115</v>
      </c>
      <c r="F28" s="18">
        <v>212411.76470588235</v>
      </c>
      <c r="G28" s="18">
        <v>873782</v>
      </c>
      <c r="H28" s="22">
        <v>492090.33613445383</v>
      </c>
      <c r="I28" s="22">
        <v>398652</v>
      </c>
      <c r="J28" s="77">
        <v>502941</v>
      </c>
      <c r="K28" s="77">
        <v>54075.63025210084</v>
      </c>
      <c r="M28" s="81">
        <f t="shared" si="2"/>
        <v>178745.20632658008</v>
      </c>
      <c r="N28" s="81">
        <f t="shared" si="3"/>
        <v>794131.28827125905</v>
      </c>
      <c r="O28" s="81" t="str">
        <f t="shared" si="4"/>
        <v/>
      </c>
      <c r="P28" s="81">
        <f t="shared" si="5"/>
        <v>212411.76470588235</v>
      </c>
      <c r="Q28" s="81" t="str">
        <f t="shared" si="6"/>
        <v/>
      </c>
      <c r="R28" s="81">
        <f t="shared" si="7"/>
        <v>492090.33613445383</v>
      </c>
      <c r="S28" s="81">
        <f t="shared" si="8"/>
        <v>398652</v>
      </c>
      <c r="T28" s="81">
        <f t="shared" si="9"/>
        <v>502941</v>
      </c>
      <c r="U28" s="81" t="str">
        <f t="shared" si="10"/>
        <v/>
      </c>
      <c r="V28" s="98">
        <f t="shared" si="11"/>
        <v>1606095.1008403362</v>
      </c>
      <c r="W28" s="81">
        <f t="shared" si="12"/>
        <v>486438.2472989196</v>
      </c>
      <c r="X28" s="81">
        <f t="shared" si="13"/>
        <v>54075.63025210084</v>
      </c>
      <c r="Y28" s="81">
        <f t="shared" si="14"/>
        <v>364971.72811702889</v>
      </c>
      <c r="Z28" s="81">
        <f t="shared" si="15"/>
        <v>307693.04097233951</v>
      </c>
      <c r="AA28" s="114">
        <f t="shared" si="16"/>
        <v>0.63254286167029139</v>
      </c>
      <c r="AC28" s="82">
        <f t="shared" si="17"/>
        <v>364971.72811702889</v>
      </c>
      <c r="AD28" s="128">
        <f t="shared" si="18"/>
        <v>364972</v>
      </c>
      <c r="AE28" s="81">
        <f t="shared" si="1"/>
        <v>69344.62834223549</v>
      </c>
      <c r="AF28" s="81">
        <f t="shared" si="19"/>
        <v>69345</v>
      </c>
      <c r="AG28" s="129">
        <f t="shared" si="20"/>
        <v>434317</v>
      </c>
    </row>
    <row r="29" spans="1:33" ht="50.1" customHeight="1" x14ac:dyDescent="0.25">
      <c r="A29" s="113">
        <v>17</v>
      </c>
      <c r="B29" s="16" t="s">
        <v>45</v>
      </c>
      <c r="C29" s="15" t="s">
        <v>11</v>
      </c>
      <c r="D29" s="17">
        <v>1</v>
      </c>
      <c r="E29" s="100">
        <v>621563</v>
      </c>
      <c r="F29" s="18">
        <v>695605.04201680666</v>
      </c>
      <c r="G29" s="18">
        <v>604874</v>
      </c>
      <c r="H29" s="22">
        <v>397552.52100840333</v>
      </c>
      <c r="I29" s="22">
        <v>398652</v>
      </c>
      <c r="J29" s="77">
        <v>313613</v>
      </c>
      <c r="K29" s="77">
        <v>47647.058823529413</v>
      </c>
      <c r="M29" s="81">
        <f t="shared" si="2"/>
        <v>216729.90145358545</v>
      </c>
      <c r="N29" s="81">
        <f t="shared" si="3"/>
        <v>663129.13336034014</v>
      </c>
      <c r="O29" s="81">
        <f t="shared" si="4"/>
        <v>621563</v>
      </c>
      <c r="P29" s="81" t="str">
        <f t="shared" si="5"/>
        <v/>
      </c>
      <c r="Q29" s="81">
        <f t="shared" si="6"/>
        <v>604874</v>
      </c>
      <c r="R29" s="81">
        <f t="shared" si="7"/>
        <v>397552.52100840333</v>
      </c>
      <c r="S29" s="81">
        <f t="shared" si="8"/>
        <v>398652</v>
      </c>
      <c r="T29" s="81">
        <f t="shared" si="9"/>
        <v>313613</v>
      </c>
      <c r="U29" s="81" t="str">
        <f t="shared" si="10"/>
        <v/>
      </c>
      <c r="V29" s="98">
        <f t="shared" si="11"/>
        <v>2336254.521008403</v>
      </c>
      <c r="W29" s="81">
        <f t="shared" si="12"/>
        <v>439929.51740696281</v>
      </c>
      <c r="X29" s="81">
        <f t="shared" si="13"/>
        <v>47647.058823529413</v>
      </c>
      <c r="Y29" s="81">
        <f t="shared" si="14"/>
        <v>348100.37134290644</v>
      </c>
      <c r="Z29" s="81">
        <f t="shared" si="15"/>
        <v>223199.61595337736</v>
      </c>
      <c r="AA29" s="114">
        <f t="shared" si="16"/>
        <v>0.50735312617567219</v>
      </c>
      <c r="AC29" s="82">
        <f t="shared" si="17"/>
        <v>348100.37134290644</v>
      </c>
      <c r="AD29" s="128">
        <f t="shared" si="18"/>
        <v>348100</v>
      </c>
      <c r="AE29" s="81">
        <f t="shared" si="1"/>
        <v>66139.070555152226</v>
      </c>
      <c r="AF29" s="81">
        <f t="shared" si="19"/>
        <v>66139</v>
      </c>
      <c r="AG29" s="129">
        <f t="shared" si="20"/>
        <v>414239</v>
      </c>
    </row>
    <row r="30" spans="1:33" ht="50.1" customHeight="1" x14ac:dyDescent="0.25">
      <c r="A30" s="113">
        <v>18</v>
      </c>
      <c r="B30" s="16" t="s">
        <v>46</v>
      </c>
      <c r="C30" s="15" t="s">
        <v>11</v>
      </c>
      <c r="D30" s="17">
        <v>1</v>
      </c>
      <c r="E30" s="100">
        <v>15463</v>
      </c>
      <c r="F30" s="18">
        <v>42327.731092436974</v>
      </c>
      <c r="G30" s="18">
        <v>98992</v>
      </c>
      <c r="H30" s="22">
        <v>30955.882352941175</v>
      </c>
      <c r="I30" s="22">
        <v>74487</v>
      </c>
      <c r="J30" s="77">
        <v>3537</v>
      </c>
      <c r="K30" s="77">
        <v>53697.478991596639</v>
      </c>
      <c r="M30" s="81">
        <f t="shared" si="2"/>
        <v>12336.964375106727</v>
      </c>
      <c r="N30" s="81">
        <f t="shared" si="3"/>
        <v>78937.347749743203</v>
      </c>
      <c r="O30" s="81">
        <f t="shared" si="4"/>
        <v>15463</v>
      </c>
      <c r="P30" s="81">
        <f t="shared" si="5"/>
        <v>42327.731092436974</v>
      </c>
      <c r="Q30" s="81" t="str">
        <f t="shared" si="6"/>
        <v/>
      </c>
      <c r="R30" s="81">
        <f t="shared" si="7"/>
        <v>30955.882352941175</v>
      </c>
      <c r="S30" s="81">
        <f t="shared" si="8"/>
        <v>74487</v>
      </c>
      <c r="T30" s="81" t="str">
        <f t="shared" si="9"/>
        <v/>
      </c>
      <c r="U30" s="81">
        <f t="shared" si="10"/>
        <v>53697.478991596639</v>
      </c>
      <c r="V30" s="98">
        <f t="shared" si="11"/>
        <v>216931.09243697478</v>
      </c>
      <c r="W30" s="81">
        <f t="shared" si="12"/>
        <v>45637.156062424961</v>
      </c>
      <c r="X30" s="81">
        <f t="shared" si="13"/>
        <v>3537</v>
      </c>
      <c r="Y30" s="81">
        <f t="shared" si="14"/>
        <v>31136.93961783544</v>
      </c>
      <c r="Z30" s="81">
        <f t="shared" si="15"/>
        <v>33300.191687318234</v>
      </c>
      <c r="AA30" s="114">
        <f t="shared" si="16"/>
        <v>0.72967280524159828</v>
      </c>
      <c r="AC30" s="82">
        <f t="shared" si="17"/>
        <v>31136.93961783544</v>
      </c>
      <c r="AD30" s="128">
        <f t="shared" si="18"/>
        <v>31137</v>
      </c>
      <c r="AE30" s="81">
        <f t="shared" si="1"/>
        <v>5916.0185273887337</v>
      </c>
      <c r="AF30" s="81">
        <f t="shared" si="19"/>
        <v>5916</v>
      </c>
      <c r="AG30" s="129">
        <f t="shared" si="20"/>
        <v>37053</v>
      </c>
    </row>
    <row r="31" spans="1:33" ht="50.1" customHeight="1" x14ac:dyDescent="0.25">
      <c r="A31" s="113">
        <v>19</v>
      </c>
      <c r="B31" s="16" t="s">
        <v>47</v>
      </c>
      <c r="C31" s="15" t="s">
        <v>48</v>
      </c>
      <c r="D31" s="17">
        <v>1</v>
      </c>
      <c r="E31" s="100">
        <v>13240</v>
      </c>
      <c r="F31" s="18">
        <v>33243.697478991598</v>
      </c>
      <c r="G31" s="18">
        <v>50756</v>
      </c>
      <c r="H31" s="22">
        <v>37258.403361344535</v>
      </c>
      <c r="I31" s="22">
        <v>1328034</v>
      </c>
      <c r="J31" s="77">
        <v>7361</v>
      </c>
      <c r="K31" s="77">
        <v>43865.546218487398</v>
      </c>
      <c r="M31" s="81">
        <f t="shared" si="2"/>
        <v>-274249.4102096259</v>
      </c>
      <c r="N31" s="81">
        <f t="shared" si="3"/>
        <v>706751.88079786114</v>
      </c>
      <c r="O31" s="81">
        <f t="shared" si="4"/>
        <v>13240</v>
      </c>
      <c r="P31" s="81">
        <f t="shared" si="5"/>
        <v>33243.697478991598</v>
      </c>
      <c r="Q31" s="81">
        <f t="shared" si="6"/>
        <v>50756</v>
      </c>
      <c r="R31" s="81">
        <f t="shared" si="7"/>
        <v>37258.403361344535</v>
      </c>
      <c r="S31" s="81" t="str">
        <f t="shared" si="8"/>
        <v/>
      </c>
      <c r="T31" s="81">
        <f t="shared" si="9"/>
        <v>7361</v>
      </c>
      <c r="U31" s="81">
        <f t="shared" si="10"/>
        <v>43865.546218487398</v>
      </c>
      <c r="V31" s="98">
        <f t="shared" si="11"/>
        <v>185724.64705882352</v>
      </c>
      <c r="W31" s="81">
        <f t="shared" si="12"/>
        <v>216251.23529411765</v>
      </c>
      <c r="X31" s="81">
        <f t="shared" si="13"/>
        <v>7361</v>
      </c>
      <c r="Y31" s="81">
        <f t="shared" si="14"/>
        <v>44706.261645909472</v>
      </c>
      <c r="Z31" s="81">
        <f t="shared" si="15"/>
        <v>490500.64550374355</v>
      </c>
      <c r="AA31" s="114">
        <f t="shared" si="16"/>
        <v>2.2681981207488895</v>
      </c>
      <c r="AC31" s="82">
        <f t="shared" si="17"/>
        <v>44706.261645909472</v>
      </c>
      <c r="AD31" s="128">
        <f t="shared" si="18"/>
        <v>44706</v>
      </c>
      <c r="AE31" s="81">
        <f t="shared" si="1"/>
        <v>8494.1897127228003</v>
      </c>
      <c r="AF31" s="81">
        <f t="shared" si="19"/>
        <v>8494</v>
      </c>
      <c r="AG31" s="129">
        <f t="shared" si="20"/>
        <v>53200</v>
      </c>
    </row>
    <row r="32" spans="1:33" ht="50.1" customHeight="1" x14ac:dyDescent="0.25">
      <c r="A32" s="113">
        <v>20</v>
      </c>
      <c r="B32" s="16" t="s">
        <v>49</v>
      </c>
      <c r="C32" s="15" t="s">
        <v>11</v>
      </c>
      <c r="D32" s="17">
        <v>1</v>
      </c>
      <c r="E32" s="100">
        <v>420142</v>
      </c>
      <c r="F32" s="18">
        <v>477201.68067226891</v>
      </c>
      <c r="G32" s="18">
        <v>426387</v>
      </c>
      <c r="H32" s="22">
        <v>10569.561157796452</v>
      </c>
      <c r="I32" s="22">
        <v>242724</v>
      </c>
      <c r="J32" s="77">
        <v>319790</v>
      </c>
      <c r="K32" s="77">
        <v>42352.941176470587</v>
      </c>
      <c r="M32" s="81">
        <f t="shared" si="2"/>
        <v>89080.156728092086</v>
      </c>
      <c r="N32" s="81">
        <f t="shared" si="3"/>
        <v>464967.60984520393</v>
      </c>
      <c r="O32" s="81">
        <f t="shared" si="4"/>
        <v>420142</v>
      </c>
      <c r="P32" s="81" t="str">
        <f t="shared" si="5"/>
        <v/>
      </c>
      <c r="Q32" s="81">
        <f t="shared" si="6"/>
        <v>426387</v>
      </c>
      <c r="R32" s="81" t="str">
        <f t="shared" si="7"/>
        <v/>
      </c>
      <c r="S32" s="81">
        <f t="shared" si="8"/>
        <v>242724</v>
      </c>
      <c r="T32" s="81">
        <f t="shared" si="9"/>
        <v>319790</v>
      </c>
      <c r="U32" s="81" t="str">
        <f t="shared" si="10"/>
        <v/>
      </c>
      <c r="V32" s="98">
        <f t="shared" si="11"/>
        <v>1409043</v>
      </c>
      <c r="W32" s="81">
        <f t="shared" si="12"/>
        <v>277023.88328664802</v>
      </c>
      <c r="X32" s="81">
        <f t="shared" si="13"/>
        <v>10569.561157796452</v>
      </c>
      <c r="Y32" s="81">
        <f t="shared" si="14"/>
        <v>162331.52866531684</v>
      </c>
      <c r="Z32" s="81">
        <f t="shared" si="15"/>
        <v>187943.72655855594</v>
      </c>
      <c r="AA32" s="114">
        <f t="shared" si="16"/>
        <v>0.67843871195785244</v>
      </c>
      <c r="AC32" s="82">
        <f t="shared" si="17"/>
        <v>162331.52866531684</v>
      </c>
      <c r="AD32" s="128">
        <f t="shared" si="18"/>
        <v>162332</v>
      </c>
      <c r="AE32" s="81">
        <f t="shared" si="1"/>
        <v>30842.990446410204</v>
      </c>
      <c r="AF32" s="81">
        <f t="shared" si="19"/>
        <v>30843</v>
      </c>
      <c r="AG32" s="129">
        <f t="shared" si="20"/>
        <v>193175</v>
      </c>
    </row>
    <row r="33" spans="1:33" ht="50.1" customHeight="1" x14ac:dyDescent="0.25">
      <c r="A33" s="113">
        <v>21</v>
      </c>
      <c r="B33" s="16" t="s">
        <v>50</v>
      </c>
      <c r="C33" s="15" t="s">
        <v>11</v>
      </c>
      <c r="D33" s="17">
        <v>1</v>
      </c>
      <c r="E33" s="100">
        <v>33736</v>
      </c>
      <c r="F33" s="18">
        <v>37302.521008403361</v>
      </c>
      <c r="G33" s="18">
        <v>38600</v>
      </c>
      <c r="H33" s="22">
        <v>20980.392156862745</v>
      </c>
      <c r="I33" s="22">
        <v>857014</v>
      </c>
      <c r="J33" s="77">
        <v>8345</v>
      </c>
      <c r="K33" s="77">
        <v>55588.23529411765</v>
      </c>
      <c r="M33" s="81">
        <f t="shared" si="2"/>
        <v>-161791.81561608953</v>
      </c>
      <c r="N33" s="81">
        <f t="shared" si="3"/>
        <v>462239.28660448489</v>
      </c>
      <c r="O33" s="81">
        <f t="shared" si="4"/>
        <v>33736</v>
      </c>
      <c r="P33" s="81">
        <f t="shared" si="5"/>
        <v>37302.521008403361</v>
      </c>
      <c r="Q33" s="81">
        <f t="shared" si="6"/>
        <v>38600</v>
      </c>
      <c r="R33" s="81">
        <f t="shared" si="7"/>
        <v>20980.392156862745</v>
      </c>
      <c r="S33" s="81" t="str">
        <f t="shared" si="8"/>
        <v/>
      </c>
      <c r="T33" s="81">
        <f t="shared" si="9"/>
        <v>8345</v>
      </c>
      <c r="U33" s="81">
        <f t="shared" si="10"/>
        <v>55588.23529411765</v>
      </c>
      <c r="V33" s="98">
        <f t="shared" si="11"/>
        <v>194552.14845938375</v>
      </c>
      <c r="W33" s="81">
        <f t="shared" si="12"/>
        <v>150223.73549419767</v>
      </c>
      <c r="X33" s="81">
        <f t="shared" si="13"/>
        <v>8345</v>
      </c>
      <c r="Y33" s="81">
        <f t="shared" si="14"/>
        <v>45523.205148165835</v>
      </c>
      <c r="Z33" s="81">
        <f t="shared" si="15"/>
        <v>312015.5511102872</v>
      </c>
      <c r="AA33" s="114">
        <f t="shared" si="16"/>
        <v>2.0770056747945711</v>
      </c>
      <c r="AC33" s="82">
        <f t="shared" si="17"/>
        <v>45523.205148165835</v>
      </c>
      <c r="AD33" s="128">
        <f t="shared" si="18"/>
        <v>45523</v>
      </c>
      <c r="AE33" s="81">
        <f t="shared" si="1"/>
        <v>8649.4089781515086</v>
      </c>
      <c r="AF33" s="81">
        <f t="shared" si="19"/>
        <v>8649</v>
      </c>
      <c r="AG33" s="129">
        <f t="shared" si="20"/>
        <v>54172</v>
      </c>
    </row>
    <row r="34" spans="1:33" ht="50.1" customHeight="1" x14ac:dyDescent="0.25">
      <c r="A34" s="113">
        <v>22</v>
      </c>
      <c r="B34" s="16" t="s">
        <v>51</v>
      </c>
      <c r="C34" s="15" t="s">
        <v>11</v>
      </c>
      <c r="D34" s="17">
        <v>1</v>
      </c>
      <c r="E34" s="100">
        <v>21003</v>
      </c>
      <c r="F34" s="18">
        <v>41554.621848739494</v>
      </c>
      <c r="G34" s="18">
        <v>19000</v>
      </c>
      <c r="H34" s="22">
        <v>20980.392156862745</v>
      </c>
      <c r="I34" s="22">
        <v>857014</v>
      </c>
      <c r="J34" s="77">
        <v>6227</v>
      </c>
      <c r="K34" s="77">
        <v>41596.638655462186</v>
      </c>
      <c r="M34" s="81">
        <f t="shared" si="2"/>
        <v>-170795.11284286942</v>
      </c>
      <c r="N34" s="81">
        <f t="shared" si="3"/>
        <v>458616.72788888781</v>
      </c>
      <c r="O34" s="81">
        <f t="shared" si="4"/>
        <v>21003</v>
      </c>
      <c r="P34" s="81">
        <f t="shared" si="5"/>
        <v>41554.621848739494</v>
      </c>
      <c r="Q34" s="81">
        <f t="shared" si="6"/>
        <v>19000</v>
      </c>
      <c r="R34" s="81">
        <f t="shared" si="7"/>
        <v>20980.392156862745</v>
      </c>
      <c r="S34" s="81" t="str">
        <f t="shared" si="8"/>
        <v/>
      </c>
      <c r="T34" s="81">
        <f t="shared" si="9"/>
        <v>6227</v>
      </c>
      <c r="U34" s="81">
        <f t="shared" si="10"/>
        <v>41596.638655462186</v>
      </c>
      <c r="V34" s="98">
        <f t="shared" si="11"/>
        <v>150361.65266106441</v>
      </c>
      <c r="W34" s="81">
        <f t="shared" si="12"/>
        <v>143910.80752300919</v>
      </c>
      <c r="X34" s="81">
        <f t="shared" si="13"/>
        <v>6227</v>
      </c>
      <c r="Y34" s="81">
        <f t="shared" si="14"/>
        <v>35925.182594987469</v>
      </c>
      <c r="Z34" s="81">
        <f t="shared" si="15"/>
        <v>314705.92036587861</v>
      </c>
      <c r="AA34" s="114">
        <f t="shared" si="16"/>
        <v>2.1868122747873668</v>
      </c>
      <c r="AC34" s="82">
        <f t="shared" si="17"/>
        <v>35925.182594987469</v>
      </c>
      <c r="AD34" s="128">
        <f t="shared" si="18"/>
        <v>35925</v>
      </c>
      <c r="AE34" s="81">
        <f t="shared" si="1"/>
        <v>6825.7846930476198</v>
      </c>
      <c r="AF34" s="81">
        <f t="shared" si="19"/>
        <v>6826</v>
      </c>
      <c r="AG34" s="129">
        <f t="shared" si="20"/>
        <v>42751</v>
      </c>
    </row>
    <row r="35" spans="1:33" ht="50.1" customHeight="1" x14ac:dyDescent="0.25">
      <c r="A35" s="113">
        <v>23</v>
      </c>
      <c r="B35" s="16" t="s">
        <v>52</v>
      </c>
      <c r="C35" s="15" t="s">
        <v>11</v>
      </c>
      <c r="D35" s="17">
        <v>1</v>
      </c>
      <c r="E35" s="100">
        <v>27803</v>
      </c>
      <c r="F35" s="18">
        <v>11596.638655462184</v>
      </c>
      <c r="G35" s="18">
        <v>15600</v>
      </c>
      <c r="H35" s="22">
        <v>20980.392156862745</v>
      </c>
      <c r="I35" s="22">
        <v>857014</v>
      </c>
      <c r="J35" s="77">
        <v>6786</v>
      </c>
      <c r="K35" s="77">
        <v>43487.394957983197</v>
      </c>
      <c r="M35" s="81">
        <f t="shared" si="2"/>
        <v>-175730.63707515053</v>
      </c>
      <c r="N35" s="81">
        <f t="shared" si="3"/>
        <v>456664.1872952386</v>
      </c>
      <c r="O35" s="81">
        <f t="shared" si="4"/>
        <v>27803</v>
      </c>
      <c r="P35" s="81">
        <f t="shared" si="5"/>
        <v>11596.638655462184</v>
      </c>
      <c r="Q35" s="81">
        <f t="shared" si="6"/>
        <v>15600</v>
      </c>
      <c r="R35" s="81">
        <f t="shared" si="7"/>
        <v>20980.392156862745</v>
      </c>
      <c r="S35" s="81" t="str">
        <f t="shared" si="8"/>
        <v/>
      </c>
      <c r="T35" s="81">
        <f t="shared" si="9"/>
        <v>6786</v>
      </c>
      <c r="U35" s="81">
        <f t="shared" si="10"/>
        <v>43487.394957983197</v>
      </c>
      <c r="V35" s="98">
        <f t="shared" si="11"/>
        <v>126253.42577030812</v>
      </c>
      <c r="W35" s="81">
        <f t="shared" si="12"/>
        <v>140466.77511004402</v>
      </c>
      <c r="X35" s="81">
        <f t="shared" si="13"/>
        <v>6786</v>
      </c>
      <c r="Y35" s="81">
        <f t="shared" si="14"/>
        <v>30865.641458764614</v>
      </c>
      <c r="Z35" s="81">
        <f t="shared" si="15"/>
        <v>316197.41218519455</v>
      </c>
      <c r="AA35" s="114">
        <f t="shared" si="16"/>
        <v>2.2510477081678584</v>
      </c>
      <c r="AC35" s="82">
        <f t="shared" si="17"/>
        <v>30865.641458764614</v>
      </c>
      <c r="AD35" s="128">
        <f t="shared" si="18"/>
        <v>30866</v>
      </c>
      <c r="AE35" s="81">
        <f t="shared" si="1"/>
        <v>5864.4718771652761</v>
      </c>
      <c r="AF35" s="81">
        <f t="shared" si="19"/>
        <v>5864</v>
      </c>
      <c r="AG35" s="129">
        <f t="shared" si="20"/>
        <v>36730</v>
      </c>
    </row>
    <row r="36" spans="1:33" ht="50.1" customHeight="1" x14ac:dyDescent="0.25">
      <c r="A36" s="113">
        <v>24</v>
      </c>
      <c r="B36" s="16" t="s">
        <v>53</v>
      </c>
      <c r="C36" s="15" t="s">
        <v>11</v>
      </c>
      <c r="D36" s="17">
        <v>1</v>
      </c>
      <c r="E36" s="100">
        <v>25798</v>
      </c>
      <c r="F36" s="18">
        <v>30731.092436974792</v>
      </c>
      <c r="G36" s="18">
        <v>25000</v>
      </c>
      <c r="H36" s="22">
        <v>20980.392156862745</v>
      </c>
      <c r="I36" s="22">
        <v>857014</v>
      </c>
      <c r="J36" s="77">
        <v>7232</v>
      </c>
      <c r="K36" s="77">
        <v>44243.697478991598</v>
      </c>
      <c r="M36" s="81">
        <f t="shared" si="2"/>
        <v>-169986.57555025312</v>
      </c>
      <c r="N36" s="81">
        <f t="shared" si="3"/>
        <v>458843.48471391853</v>
      </c>
      <c r="O36" s="81">
        <f t="shared" si="4"/>
        <v>25798</v>
      </c>
      <c r="P36" s="81">
        <f t="shared" si="5"/>
        <v>30731.092436974792</v>
      </c>
      <c r="Q36" s="81">
        <f t="shared" si="6"/>
        <v>25000</v>
      </c>
      <c r="R36" s="81">
        <f t="shared" si="7"/>
        <v>20980.392156862745</v>
      </c>
      <c r="S36" s="81" t="str">
        <f t="shared" si="8"/>
        <v/>
      </c>
      <c r="T36" s="81">
        <f t="shared" si="9"/>
        <v>7232</v>
      </c>
      <c r="U36" s="81">
        <f t="shared" si="10"/>
        <v>44243.697478991598</v>
      </c>
      <c r="V36" s="98">
        <f t="shared" si="11"/>
        <v>153985.18207282913</v>
      </c>
      <c r="W36" s="81">
        <f t="shared" si="12"/>
        <v>144428.45458183272</v>
      </c>
      <c r="X36" s="81">
        <f t="shared" si="13"/>
        <v>7232</v>
      </c>
      <c r="Y36" s="81">
        <f t="shared" si="14"/>
        <v>37981.632554159019</v>
      </c>
      <c r="Z36" s="81">
        <f t="shared" si="15"/>
        <v>314415.03013208584</v>
      </c>
      <c r="AA36" s="114">
        <f t="shared" si="16"/>
        <v>2.1769604268246132</v>
      </c>
      <c r="AC36" s="82">
        <f t="shared" si="17"/>
        <v>37981.632554159019</v>
      </c>
      <c r="AD36" s="128">
        <f t="shared" si="18"/>
        <v>37982</v>
      </c>
      <c r="AE36" s="81">
        <f t="shared" si="1"/>
        <v>7216.5101852902144</v>
      </c>
      <c r="AF36" s="81">
        <f t="shared" si="19"/>
        <v>7217</v>
      </c>
      <c r="AG36" s="129">
        <f t="shared" si="20"/>
        <v>45199</v>
      </c>
    </row>
    <row r="37" spans="1:33" ht="50.1" customHeight="1" x14ac:dyDescent="0.25">
      <c r="A37" s="113">
        <v>25</v>
      </c>
      <c r="B37" s="16" t="s">
        <v>54</v>
      </c>
      <c r="C37" s="15" t="s">
        <v>11</v>
      </c>
      <c r="D37" s="17">
        <v>1</v>
      </c>
      <c r="E37" s="100">
        <v>19043</v>
      </c>
      <c r="F37" s="18">
        <v>22999.999999999996</v>
      </c>
      <c r="G37" s="18">
        <v>19400</v>
      </c>
      <c r="H37" s="22">
        <v>20980.392156862745</v>
      </c>
      <c r="I37" s="22">
        <v>857014</v>
      </c>
      <c r="J37" s="77">
        <v>8136</v>
      </c>
      <c r="K37" s="77">
        <v>45756.302521008409</v>
      </c>
      <c r="M37" s="81">
        <f t="shared" si="2"/>
        <v>-173633.21081509432</v>
      </c>
      <c r="N37" s="81">
        <f t="shared" si="3"/>
        <v>457441.69500877184</v>
      </c>
      <c r="O37" s="81">
        <f t="shared" si="4"/>
        <v>19043</v>
      </c>
      <c r="P37" s="81">
        <f t="shared" si="5"/>
        <v>22999.999999999996</v>
      </c>
      <c r="Q37" s="81">
        <f t="shared" si="6"/>
        <v>19400</v>
      </c>
      <c r="R37" s="81">
        <f t="shared" si="7"/>
        <v>20980.392156862745</v>
      </c>
      <c r="S37" s="81" t="str">
        <f t="shared" si="8"/>
        <v/>
      </c>
      <c r="T37" s="81">
        <f t="shared" si="9"/>
        <v>8136</v>
      </c>
      <c r="U37" s="81">
        <f t="shared" si="10"/>
        <v>45756.302521008409</v>
      </c>
      <c r="V37" s="98">
        <f t="shared" si="11"/>
        <v>136315.69467787116</v>
      </c>
      <c r="W37" s="81">
        <f t="shared" si="12"/>
        <v>141904.24209683875</v>
      </c>
      <c r="X37" s="81">
        <f t="shared" si="13"/>
        <v>8136</v>
      </c>
      <c r="Y37" s="81">
        <f t="shared" si="14"/>
        <v>34388.903669776242</v>
      </c>
      <c r="Z37" s="81">
        <f t="shared" si="15"/>
        <v>315537.45291193307</v>
      </c>
      <c r="AA37" s="114">
        <f t="shared" si="16"/>
        <v>2.223594222761875</v>
      </c>
      <c r="AC37" s="82">
        <f t="shared" si="17"/>
        <v>34388.903669776242</v>
      </c>
      <c r="AD37" s="128">
        <f t="shared" si="18"/>
        <v>34389</v>
      </c>
      <c r="AE37" s="81">
        <f t="shared" si="1"/>
        <v>6533.8916972574862</v>
      </c>
      <c r="AF37" s="81">
        <f t="shared" si="19"/>
        <v>6534</v>
      </c>
      <c r="AG37" s="129">
        <f t="shared" si="20"/>
        <v>40923</v>
      </c>
    </row>
    <row r="38" spans="1:33" ht="50.1" customHeight="1" x14ac:dyDescent="0.25">
      <c r="A38" s="113">
        <v>26</v>
      </c>
      <c r="B38" s="16" t="s">
        <v>55</v>
      </c>
      <c r="C38" s="15" t="s">
        <v>11</v>
      </c>
      <c r="D38" s="17">
        <v>1</v>
      </c>
      <c r="E38" s="100">
        <v>11784</v>
      </c>
      <c r="F38" s="18">
        <v>9663.865546218487</v>
      </c>
      <c r="G38" s="18">
        <v>8403</v>
      </c>
      <c r="H38" s="22">
        <v>16311.858076563958</v>
      </c>
      <c r="I38" s="22">
        <v>42845</v>
      </c>
      <c r="J38" s="77">
        <v>9086</v>
      </c>
      <c r="K38" s="77">
        <v>45756.302521008409</v>
      </c>
      <c r="M38" s="81">
        <f t="shared" si="2"/>
        <v>4094.456832695796</v>
      </c>
      <c r="N38" s="81">
        <f t="shared" si="3"/>
        <v>37005.550636958738</v>
      </c>
      <c r="O38" s="81">
        <f t="shared" si="4"/>
        <v>11784</v>
      </c>
      <c r="P38" s="81">
        <f t="shared" si="5"/>
        <v>9663.865546218487</v>
      </c>
      <c r="Q38" s="81">
        <f t="shared" si="6"/>
        <v>8403</v>
      </c>
      <c r="R38" s="81">
        <f t="shared" si="7"/>
        <v>16311.858076563958</v>
      </c>
      <c r="S38" s="81" t="str">
        <f t="shared" si="8"/>
        <v/>
      </c>
      <c r="T38" s="81">
        <f t="shared" si="9"/>
        <v>9086</v>
      </c>
      <c r="U38" s="81" t="str">
        <f t="shared" si="10"/>
        <v/>
      </c>
      <c r="V38" s="98">
        <f t="shared" si="11"/>
        <v>55248.723622782447</v>
      </c>
      <c r="W38" s="81">
        <f t="shared" si="12"/>
        <v>20550.003734827267</v>
      </c>
      <c r="X38" s="81">
        <f t="shared" si="13"/>
        <v>8403</v>
      </c>
      <c r="Y38" s="81">
        <f t="shared" si="14"/>
        <v>16080.544295367356</v>
      </c>
      <c r="Z38" s="81">
        <f t="shared" si="15"/>
        <v>16455.546902131471</v>
      </c>
      <c r="AA38" s="114">
        <f t="shared" si="16"/>
        <v>0.80075639471750137</v>
      </c>
      <c r="AC38" s="82">
        <f t="shared" si="17"/>
        <v>16080.544295367356</v>
      </c>
      <c r="AD38" s="128">
        <f t="shared" si="18"/>
        <v>16081</v>
      </c>
      <c r="AE38" s="81">
        <f t="shared" si="1"/>
        <v>3055.3034161197975</v>
      </c>
      <c r="AF38" s="81">
        <f t="shared" si="19"/>
        <v>3055</v>
      </c>
      <c r="AG38" s="129">
        <f t="shared" si="20"/>
        <v>19136</v>
      </c>
    </row>
    <row r="39" spans="1:33" ht="50.1" customHeight="1" x14ac:dyDescent="0.25">
      <c r="A39" s="113">
        <v>27</v>
      </c>
      <c r="B39" s="16" t="s">
        <v>56</v>
      </c>
      <c r="C39" s="15" t="s">
        <v>11</v>
      </c>
      <c r="D39" s="17">
        <v>1</v>
      </c>
      <c r="E39" s="100">
        <v>8825</v>
      </c>
      <c r="F39" s="18">
        <v>6957.9831932773113</v>
      </c>
      <c r="G39" s="18">
        <v>6050</v>
      </c>
      <c r="H39" s="22">
        <v>16311.858076563958</v>
      </c>
      <c r="I39" s="22">
        <v>4416</v>
      </c>
      <c r="J39" s="77">
        <v>6252</v>
      </c>
      <c r="K39" s="77">
        <v>42731.092436974795</v>
      </c>
      <c r="M39" s="81">
        <f t="shared" si="2"/>
        <v>-562.4543189525466</v>
      </c>
      <c r="N39" s="81">
        <f t="shared" si="3"/>
        <v>26717.863949471423</v>
      </c>
      <c r="O39" s="81">
        <f t="shared" si="4"/>
        <v>8825</v>
      </c>
      <c r="P39" s="81">
        <f t="shared" si="5"/>
        <v>6957.9831932773113</v>
      </c>
      <c r="Q39" s="81">
        <f t="shared" si="6"/>
        <v>6050</v>
      </c>
      <c r="R39" s="81">
        <f t="shared" si="7"/>
        <v>16311.858076563958</v>
      </c>
      <c r="S39" s="81">
        <f t="shared" si="8"/>
        <v>4416</v>
      </c>
      <c r="T39" s="81">
        <f t="shared" si="9"/>
        <v>6252</v>
      </c>
      <c r="U39" s="81" t="str">
        <f t="shared" si="10"/>
        <v/>
      </c>
      <c r="V39" s="98">
        <f t="shared" si="11"/>
        <v>48812.841269841272</v>
      </c>
      <c r="W39" s="81">
        <f t="shared" si="12"/>
        <v>13077.704815259438</v>
      </c>
      <c r="X39" s="81">
        <f t="shared" si="13"/>
        <v>4416</v>
      </c>
      <c r="Y39" s="81">
        <f t="shared" si="14"/>
        <v>9531.8767534882045</v>
      </c>
      <c r="Z39" s="81">
        <f t="shared" si="15"/>
        <v>13640.159134211985</v>
      </c>
      <c r="AA39" s="114">
        <f t="shared" si="16"/>
        <v>1.0430086415696016</v>
      </c>
      <c r="AC39" s="82">
        <f t="shared" si="17"/>
        <v>9531.8767534882045</v>
      </c>
      <c r="AD39" s="128">
        <f t="shared" si="18"/>
        <v>9532</v>
      </c>
      <c r="AE39" s="81">
        <f t="shared" si="1"/>
        <v>1811.0565831627589</v>
      </c>
      <c r="AF39" s="81">
        <f t="shared" si="19"/>
        <v>1811</v>
      </c>
      <c r="AG39" s="129">
        <f t="shared" si="20"/>
        <v>11343</v>
      </c>
    </row>
    <row r="40" spans="1:33" ht="50.1" customHeight="1" x14ac:dyDescent="0.25">
      <c r="A40" s="113">
        <v>28</v>
      </c>
      <c r="B40" s="16" t="s">
        <v>57</v>
      </c>
      <c r="C40" s="15" t="s">
        <v>11</v>
      </c>
      <c r="D40" s="17">
        <v>1</v>
      </c>
      <c r="E40" s="100">
        <v>11506</v>
      </c>
      <c r="F40" s="18">
        <v>15268.90756302521</v>
      </c>
      <c r="G40" s="18">
        <v>6050</v>
      </c>
      <c r="H40" s="22">
        <v>16311.858076563958</v>
      </c>
      <c r="I40" s="22">
        <v>33919</v>
      </c>
      <c r="J40" s="77">
        <v>6252</v>
      </c>
      <c r="K40" s="77">
        <v>49915.966386554624</v>
      </c>
      <c r="M40" s="81">
        <f t="shared" si="2"/>
        <v>3659.7012806831117</v>
      </c>
      <c r="N40" s="81">
        <f t="shared" si="3"/>
        <v>36118.507869643683</v>
      </c>
      <c r="O40" s="81">
        <f t="shared" si="4"/>
        <v>11506</v>
      </c>
      <c r="P40" s="81">
        <f t="shared" si="5"/>
        <v>15268.90756302521</v>
      </c>
      <c r="Q40" s="81">
        <f t="shared" si="6"/>
        <v>6050</v>
      </c>
      <c r="R40" s="81">
        <f t="shared" si="7"/>
        <v>16311.858076563958</v>
      </c>
      <c r="S40" s="81">
        <f t="shared" si="8"/>
        <v>33919</v>
      </c>
      <c r="T40" s="81">
        <f t="shared" si="9"/>
        <v>6252</v>
      </c>
      <c r="U40" s="81" t="str">
        <f t="shared" si="10"/>
        <v/>
      </c>
      <c r="V40" s="98">
        <f t="shared" si="11"/>
        <v>89307.765639589168</v>
      </c>
      <c r="W40" s="81">
        <f t="shared" si="12"/>
        <v>19889.104575163397</v>
      </c>
      <c r="X40" s="81">
        <f t="shared" si="13"/>
        <v>6050</v>
      </c>
      <c r="Y40" s="81">
        <f t="shared" si="14"/>
        <v>15154.008259031869</v>
      </c>
      <c r="Z40" s="81">
        <f t="shared" si="15"/>
        <v>16229.403294480286</v>
      </c>
      <c r="AA40" s="114">
        <f t="shared" si="16"/>
        <v>0.81599466849537416</v>
      </c>
      <c r="AC40" s="82">
        <f t="shared" si="17"/>
        <v>15154.008259031869</v>
      </c>
      <c r="AD40" s="128">
        <f t="shared" si="18"/>
        <v>15154</v>
      </c>
      <c r="AE40" s="81">
        <f t="shared" si="1"/>
        <v>2879.2615692160552</v>
      </c>
      <c r="AF40" s="81">
        <f t="shared" si="19"/>
        <v>2879</v>
      </c>
      <c r="AG40" s="129">
        <f t="shared" si="20"/>
        <v>18033</v>
      </c>
    </row>
    <row r="41" spans="1:33" ht="50.1" customHeight="1" x14ac:dyDescent="0.25">
      <c r="A41" s="113">
        <v>29</v>
      </c>
      <c r="B41" s="16" t="s">
        <v>58</v>
      </c>
      <c r="C41" s="15" t="s">
        <v>11</v>
      </c>
      <c r="D41" s="17">
        <v>1</v>
      </c>
      <c r="E41" s="100">
        <v>7773</v>
      </c>
      <c r="F41" s="18">
        <v>7537.8151260504201</v>
      </c>
      <c r="G41" s="18">
        <v>6555</v>
      </c>
      <c r="H41" s="22">
        <v>16311.858076563958</v>
      </c>
      <c r="I41" s="22">
        <v>33919</v>
      </c>
      <c r="J41" s="77">
        <v>3126</v>
      </c>
      <c r="K41" s="77">
        <v>41974.789915966387</v>
      </c>
      <c r="M41" s="81">
        <f t="shared" si="2"/>
        <v>1542.3936268574707</v>
      </c>
      <c r="N41" s="81">
        <f t="shared" si="3"/>
        <v>31942.595835594184</v>
      </c>
      <c r="O41" s="81">
        <f t="shared" si="4"/>
        <v>7773</v>
      </c>
      <c r="P41" s="81">
        <f t="shared" si="5"/>
        <v>7537.8151260504201</v>
      </c>
      <c r="Q41" s="81">
        <f t="shared" si="6"/>
        <v>6555</v>
      </c>
      <c r="R41" s="81">
        <f t="shared" si="7"/>
        <v>16311.858076563958</v>
      </c>
      <c r="S41" s="81" t="str">
        <f t="shared" si="8"/>
        <v/>
      </c>
      <c r="T41" s="81">
        <f t="shared" si="9"/>
        <v>3126</v>
      </c>
      <c r="U41" s="81" t="str">
        <f t="shared" si="10"/>
        <v/>
      </c>
      <c r="V41" s="98">
        <f t="shared" si="11"/>
        <v>41303.67320261438</v>
      </c>
      <c r="W41" s="81">
        <f t="shared" si="12"/>
        <v>16742.494731225826</v>
      </c>
      <c r="X41" s="81">
        <f t="shared" si="13"/>
        <v>3126</v>
      </c>
      <c r="Y41" s="81">
        <f t="shared" si="14"/>
        <v>11577.60395452402</v>
      </c>
      <c r="Z41" s="81">
        <f t="shared" si="15"/>
        <v>15200.101104368356</v>
      </c>
      <c r="AA41" s="114">
        <f t="shared" si="16"/>
        <v>0.90787551965115398</v>
      </c>
      <c r="AC41" s="82">
        <f t="shared" si="17"/>
        <v>11577.60395452402</v>
      </c>
      <c r="AD41" s="128">
        <f t="shared" si="18"/>
        <v>11578</v>
      </c>
      <c r="AE41" s="81">
        <f t="shared" si="1"/>
        <v>2199.7447513595635</v>
      </c>
      <c r="AF41" s="81">
        <f t="shared" si="19"/>
        <v>2200</v>
      </c>
      <c r="AG41" s="129">
        <f t="shared" si="20"/>
        <v>13778</v>
      </c>
    </row>
    <row r="42" spans="1:33" ht="50.1" customHeight="1" x14ac:dyDescent="0.25">
      <c r="A42" s="113">
        <v>30</v>
      </c>
      <c r="B42" s="16" t="s">
        <v>59</v>
      </c>
      <c r="C42" s="15" t="s">
        <v>11</v>
      </c>
      <c r="D42" s="17">
        <v>1</v>
      </c>
      <c r="E42" s="100">
        <v>21361</v>
      </c>
      <c r="F42" s="18">
        <v>24932.773109243695</v>
      </c>
      <c r="G42" s="18">
        <v>33445</v>
      </c>
      <c r="H42" s="22">
        <v>16311.858076563958</v>
      </c>
      <c r="I42" s="22">
        <v>95160</v>
      </c>
      <c r="J42" s="77">
        <v>7233</v>
      </c>
      <c r="K42" s="77">
        <v>45756.302521008409</v>
      </c>
      <c r="M42" s="81">
        <f t="shared" si="2"/>
        <v>5602.9609177034217</v>
      </c>
      <c r="N42" s="81">
        <f t="shared" si="3"/>
        <v>64168.448712815451</v>
      </c>
      <c r="O42" s="81">
        <f t="shared" si="4"/>
        <v>21361</v>
      </c>
      <c r="P42" s="81">
        <f t="shared" si="5"/>
        <v>24932.773109243695</v>
      </c>
      <c r="Q42" s="81">
        <f t="shared" si="6"/>
        <v>33445</v>
      </c>
      <c r="R42" s="81">
        <f t="shared" si="7"/>
        <v>16311.858076563958</v>
      </c>
      <c r="S42" s="81" t="str">
        <f t="shared" si="8"/>
        <v/>
      </c>
      <c r="T42" s="81">
        <f t="shared" si="9"/>
        <v>7233</v>
      </c>
      <c r="U42" s="81">
        <f t="shared" si="10"/>
        <v>45756.302521008409</v>
      </c>
      <c r="V42" s="98">
        <f t="shared" si="11"/>
        <v>149039.93370681605</v>
      </c>
      <c r="W42" s="81">
        <f t="shared" si="12"/>
        <v>34885.704815259436</v>
      </c>
      <c r="X42" s="81">
        <f t="shared" si="13"/>
        <v>7233</v>
      </c>
      <c r="Y42" s="81">
        <f t="shared" si="14"/>
        <v>26488.927481253406</v>
      </c>
      <c r="Z42" s="81">
        <f t="shared" si="15"/>
        <v>29282.743897556014</v>
      </c>
      <c r="AA42" s="114">
        <f t="shared" si="16"/>
        <v>0.83939092108431135</v>
      </c>
      <c r="AC42" s="82">
        <f t="shared" si="17"/>
        <v>26488.927481253406</v>
      </c>
      <c r="AD42" s="128">
        <f t="shared" si="18"/>
        <v>26489</v>
      </c>
      <c r="AE42" s="81">
        <f t="shared" si="1"/>
        <v>5032.8962214381472</v>
      </c>
      <c r="AF42" s="81">
        <f t="shared" si="19"/>
        <v>5033</v>
      </c>
      <c r="AG42" s="129">
        <f t="shared" si="20"/>
        <v>31522</v>
      </c>
    </row>
    <row r="43" spans="1:33" ht="50.1" customHeight="1" x14ac:dyDescent="0.25">
      <c r="A43" s="113">
        <v>31</v>
      </c>
      <c r="B43" s="16" t="s">
        <v>60</v>
      </c>
      <c r="C43" s="15" t="s">
        <v>11</v>
      </c>
      <c r="D43" s="17">
        <v>1</v>
      </c>
      <c r="E43" s="100">
        <v>35878</v>
      </c>
      <c r="F43" s="18">
        <v>30731.092436974792</v>
      </c>
      <c r="G43" s="18">
        <v>31765</v>
      </c>
      <c r="H43" s="22">
        <v>16311.858076563958</v>
      </c>
      <c r="I43" s="22">
        <v>42959</v>
      </c>
      <c r="J43" s="77">
        <v>14100</v>
      </c>
      <c r="K43" s="77">
        <v>47647.058823529413</v>
      </c>
      <c r="M43" s="81">
        <f t="shared" si="2"/>
        <v>18790.960031690338</v>
      </c>
      <c r="N43" s="81">
        <f t="shared" si="3"/>
        <v>43892.471207472001</v>
      </c>
      <c r="O43" s="81">
        <f t="shared" si="4"/>
        <v>35878</v>
      </c>
      <c r="P43" s="81">
        <f t="shared" si="5"/>
        <v>30731.092436974792</v>
      </c>
      <c r="Q43" s="81">
        <f t="shared" si="6"/>
        <v>31765</v>
      </c>
      <c r="R43" s="81" t="str">
        <f t="shared" si="7"/>
        <v/>
      </c>
      <c r="S43" s="81">
        <f t="shared" si="8"/>
        <v>42959</v>
      </c>
      <c r="T43" s="81" t="str">
        <f t="shared" si="9"/>
        <v/>
      </c>
      <c r="U43" s="81" t="str">
        <f t="shared" si="10"/>
        <v/>
      </c>
      <c r="V43" s="98">
        <f t="shared" si="11"/>
        <v>141333.09243697481</v>
      </c>
      <c r="W43" s="81">
        <f t="shared" si="12"/>
        <v>31341.715619581169</v>
      </c>
      <c r="X43" s="81">
        <f t="shared" si="13"/>
        <v>14100</v>
      </c>
      <c r="Y43" s="81">
        <f t="shared" si="14"/>
        <v>28813.460027387198</v>
      </c>
      <c r="Z43" s="81">
        <f t="shared" si="15"/>
        <v>12550.755587890833</v>
      </c>
      <c r="AA43" s="114">
        <f t="shared" si="16"/>
        <v>0.40044890140122308</v>
      </c>
      <c r="AC43" s="82">
        <f t="shared" si="17"/>
        <v>28813.460027387198</v>
      </c>
      <c r="AD43" s="128">
        <f t="shared" si="18"/>
        <v>28813</v>
      </c>
      <c r="AE43" s="81">
        <f t="shared" si="1"/>
        <v>5474.5574052035681</v>
      </c>
      <c r="AF43" s="81">
        <f t="shared" si="19"/>
        <v>5475</v>
      </c>
      <c r="AG43" s="129">
        <f t="shared" si="20"/>
        <v>34288</v>
      </c>
    </row>
    <row r="44" spans="1:33" ht="50.1" customHeight="1" x14ac:dyDescent="0.25">
      <c r="A44" s="113">
        <v>32</v>
      </c>
      <c r="B44" s="16" t="s">
        <v>61</v>
      </c>
      <c r="C44" s="15" t="s">
        <v>11</v>
      </c>
      <c r="D44" s="17">
        <v>1</v>
      </c>
      <c r="E44" s="100">
        <v>22289</v>
      </c>
      <c r="F44" s="18">
        <v>16235.294117647059</v>
      </c>
      <c r="G44" s="18">
        <v>46891</v>
      </c>
      <c r="H44" s="22">
        <v>16311.858076563958</v>
      </c>
      <c r="I44" s="22">
        <v>319339</v>
      </c>
      <c r="J44" s="77">
        <v>6344</v>
      </c>
      <c r="K44" s="77">
        <v>51428.571428571428</v>
      </c>
      <c r="M44" s="81">
        <f t="shared" si="2"/>
        <v>-43496.620625801486</v>
      </c>
      <c r="N44" s="81">
        <f t="shared" si="3"/>
        <v>180307.68451802502</v>
      </c>
      <c r="O44" s="81">
        <f t="shared" si="4"/>
        <v>22289</v>
      </c>
      <c r="P44" s="81">
        <f t="shared" si="5"/>
        <v>16235.294117647059</v>
      </c>
      <c r="Q44" s="81">
        <f t="shared" si="6"/>
        <v>46891</v>
      </c>
      <c r="R44" s="81">
        <f t="shared" si="7"/>
        <v>16311.858076563958</v>
      </c>
      <c r="S44" s="81" t="str">
        <f t="shared" si="8"/>
        <v/>
      </c>
      <c r="T44" s="81">
        <f t="shared" si="9"/>
        <v>6344</v>
      </c>
      <c r="U44" s="81">
        <f t="shared" si="10"/>
        <v>51428.571428571428</v>
      </c>
      <c r="V44" s="98">
        <f t="shared" si="11"/>
        <v>159499.72362278245</v>
      </c>
      <c r="W44" s="81">
        <f t="shared" si="12"/>
        <v>68405.531946111776</v>
      </c>
      <c r="X44" s="81">
        <f t="shared" si="13"/>
        <v>6344</v>
      </c>
      <c r="Y44" s="81">
        <f t="shared" si="14"/>
        <v>31209.044115404413</v>
      </c>
      <c r="Z44" s="81">
        <f t="shared" si="15"/>
        <v>111902.15257191326</v>
      </c>
      <c r="AA44" s="114">
        <f t="shared" si="16"/>
        <v>1.6358640798242323</v>
      </c>
      <c r="AC44" s="82">
        <f t="shared" si="17"/>
        <v>31209.044115404413</v>
      </c>
      <c r="AD44" s="128">
        <f t="shared" si="18"/>
        <v>31209</v>
      </c>
      <c r="AE44" s="81">
        <f t="shared" si="1"/>
        <v>5929.7183819268384</v>
      </c>
      <c r="AF44" s="81">
        <f t="shared" si="19"/>
        <v>5930</v>
      </c>
      <c r="AG44" s="129">
        <f t="shared" si="20"/>
        <v>37139</v>
      </c>
    </row>
    <row r="45" spans="1:33" ht="50.1" customHeight="1" x14ac:dyDescent="0.25">
      <c r="A45" s="113">
        <v>33</v>
      </c>
      <c r="B45" s="16" t="s">
        <v>62</v>
      </c>
      <c r="C45" s="15" t="s">
        <v>11</v>
      </c>
      <c r="D45" s="17">
        <v>1</v>
      </c>
      <c r="E45" s="100">
        <v>32791</v>
      </c>
      <c r="F45" s="18">
        <v>22999.999999999996</v>
      </c>
      <c r="G45" s="18">
        <v>20000</v>
      </c>
      <c r="H45" s="22">
        <v>16311.858076563958</v>
      </c>
      <c r="I45" s="22">
        <v>11386</v>
      </c>
      <c r="J45" s="77">
        <v>6794</v>
      </c>
      <c r="K45" s="77">
        <v>50294.117647058825</v>
      </c>
      <c r="M45" s="81">
        <f t="shared" si="2"/>
        <v>8265.0001116861331</v>
      </c>
      <c r="N45" s="81">
        <f t="shared" si="3"/>
        <v>37614.135809348947</v>
      </c>
      <c r="O45" s="81">
        <f t="shared" si="4"/>
        <v>32791</v>
      </c>
      <c r="P45" s="81">
        <f t="shared" si="5"/>
        <v>22999.999999999996</v>
      </c>
      <c r="Q45" s="81">
        <f t="shared" si="6"/>
        <v>20000</v>
      </c>
      <c r="R45" s="81">
        <f t="shared" si="7"/>
        <v>16311.858076563958</v>
      </c>
      <c r="S45" s="81">
        <f t="shared" si="8"/>
        <v>11386</v>
      </c>
      <c r="T45" s="81" t="str">
        <f t="shared" si="9"/>
        <v/>
      </c>
      <c r="U45" s="81" t="str">
        <f t="shared" si="10"/>
        <v/>
      </c>
      <c r="V45" s="98">
        <f t="shared" si="11"/>
        <v>103488.85807656396</v>
      </c>
      <c r="W45" s="81">
        <f t="shared" si="12"/>
        <v>22939.567960517539</v>
      </c>
      <c r="X45" s="81">
        <f t="shared" si="13"/>
        <v>6794</v>
      </c>
      <c r="Y45" s="81">
        <f t="shared" si="14"/>
        <v>19186.875751348933</v>
      </c>
      <c r="Z45" s="81">
        <f t="shared" si="15"/>
        <v>14674.567848831406</v>
      </c>
      <c r="AA45" s="114">
        <f t="shared" si="16"/>
        <v>0.63970550247888514</v>
      </c>
      <c r="AC45" s="82">
        <f t="shared" si="17"/>
        <v>19186.875751348933</v>
      </c>
      <c r="AD45" s="128">
        <f t="shared" si="18"/>
        <v>19187</v>
      </c>
      <c r="AE45" s="81">
        <f t="shared" si="1"/>
        <v>3645.5063927562969</v>
      </c>
      <c r="AF45" s="81">
        <f t="shared" si="19"/>
        <v>3646</v>
      </c>
      <c r="AG45" s="129">
        <f t="shared" si="20"/>
        <v>22833</v>
      </c>
    </row>
    <row r="46" spans="1:33" ht="50.1" customHeight="1" x14ac:dyDescent="0.25">
      <c r="A46" s="113">
        <v>34</v>
      </c>
      <c r="B46" s="16" t="s">
        <v>63</v>
      </c>
      <c r="C46" s="15" t="s">
        <v>11</v>
      </c>
      <c r="D46" s="17">
        <v>1</v>
      </c>
      <c r="E46" s="100">
        <v>4747</v>
      </c>
      <c r="F46" s="18">
        <v>5701.6806722689071</v>
      </c>
      <c r="G46" s="18">
        <v>2650</v>
      </c>
      <c r="H46" s="22">
        <v>11363.211951447245</v>
      </c>
      <c r="I46" s="22"/>
      <c r="J46" s="77">
        <v>3945</v>
      </c>
      <c r="K46" s="77">
        <v>45000</v>
      </c>
      <c r="M46" s="81">
        <f t="shared" si="2"/>
        <v>-4097.4251222741714</v>
      </c>
      <c r="N46" s="81">
        <f t="shared" si="3"/>
        <v>28566.389330179554</v>
      </c>
      <c r="O46" s="81">
        <f t="shared" si="4"/>
        <v>4747</v>
      </c>
      <c r="P46" s="81">
        <f t="shared" si="5"/>
        <v>5701.6806722689071</v>
      </c>
      <c r="Q46" s="81">
        <f t="shared" si="6"/>
        <v>2650</v>
      </c>
      <c r="R46" s="81">
        <f t="shared" si="7"/>
        <v>11363.211951447245</v>
      </c>
      <c r="S46" s="81">
        <f t="shared" si="8"/>
        <v>0</v>
      </c>
      <c r="T46" s="81">
        <f t="shared" si="9"/>
        <v>3945</v>
      </c>
      <c r="U46" s="81" t="str">
        <f t="shared" si="10"/>
        <v/>
      </c>
      <c r="V46" s="98">
        <f t="shared" si="11"/>
        <v>28406.89262371615</v>
      </c>
      <c r="W46" s="81">
        <f t="shared" si="12"/>
        <v>12234.482103952692</v>
      </c>
      <c r="X46" s="81">
        <f t="shared" si="13"/>
        <v>2650</v>
      </c>
      <c r="Y46" s="81">
        <f t="shared" si="14"/>
        <v>7245.5513300928997</v>
      </c>
      <c r="Z46" s="81">
        <f t="shared" si="15"/>
        <v>16331.907226226864</v>
      </c>
      <c r="AA46" s="114">
        <f t="shared" si="16"/>
        <v>1.3349079337776286</v>
      </c>
      <c r="AC46" s="82">
        <f t="shared" si="17"/>
        <v>7245.5513300928997</v>
      </c>
      <c r="AD46" s="128">
        <f t="shared" si="18"/>
        <v>7246</v>
      </c>
      <c r="AE46" s="81">
        <f t="shared" si="1"/>
        <v>1376.6547527176508</v>
      </c>
      <c r="AF46" s="81">
        <f t="shared" si="19"/>
        <v>1377</v>
      </c>
      <c r="AG46" s="129">
        <f t="shared" si="20"/>
        <v>8623</v>
      </c>
    </row>
    <row r="47" spans="1:33" ht="50.1" customHeight="1" x14ac:dyDescent="0.25">
      <c r="A47" s="113">
        <v>35</v>
      </c>
      <c r="B47" s="16" t="s">
        <v>64</v>
      </c>
      <c r="C47" s="15" t="s">
        <v>11</v>
      </c>
      <c r="D47" s="17">
        <v>1</v>
      </c>
      <c r="E47" s="100">
        <v>16491</v>
      </c>
      <c r="F47" s="18">
        <v>16621.848739495799</v>
      </c>
      <c r="G47" s="18">
        <v>10135</v>
      </c>
      <c r="H47" s="22">
        <v>11363.211951447245</v>
      </c>
      <c r="I47" s="22">
        <v>398075</v>
      </c>
      <c r="J47" s="77">
        <v>15189</v>
      </c>
      <c r="K47" s="77">
        <v>46134.45378151261</v>
      </c>
      <c r="M47" s="81">
        <f t="shared" si="2"/>
        <v>-70247.483454613597</v>
      </c>
      <c r="N47" s="81">
        <f t="shared" si="3"/>
        <v>217107.34473245806</v>
      </c>
      <c r="O47" s="81">
        <f t="shared" si="4"/>
        <v>16491</v>
      </c>
      <c r="P47" s="81">
        <f t="shared" si="5"/>
        <v>16621.848739495799</v>
      </c>
      <c r="Q47" s="81">
        <f t="shared" si="6"/>
        <v>10135</v>
      </c>
      <c r="R47" s="81">
        <f t="shared" si="7"/>
        <v>11363.211951447245</v>
      </c>
      <c r="S47" s="81" t="str">
        <f t="shared" si="8"/>
        <v/>
      </c>
      <c r="T47" s="81">
        <f t="shared" si="9"/>
        <v>15189</v>
      </c>
      <c r="U47" s="81">
        <f t="shared" si="10"/>
        <v>46134.45378151261</v>
      </c>
      <c r="V47" s="98">
        <f t="shared" si="11"/>
        <v>115934.51447245564</v>
      </c>
      <c r="W47" s="81">
        <f t="shared" si="12"/>
        <v>73429.930638922233</v>
      </c>
      <c r="X47" s="81">
        <f t="shared" si="13"/>
        <v>10135</v>
      </c>
      <c r="Y47" s="81">
        <f t="shared" si="14"/>
        <v>26343.988067403319</v>
      </c>
      <c r="Z47" s="81">
        <f t="shared" si="15"/>
        <v>143677.41409353583</v>
      </c>
      <c r="AA47" s="114">
        <f t="shared" si="16"/>
        <v>1.9566600818410449</v>
      </c>
      <c r="AC47" s="82">
        <f t="shared" si="17"/>
        <v>26343.988067403319</v>
      </c>
      <c r="AD47" s="128">
        <f t="shared" si="18"/>
        <v>26344</v>
      </c>
      <c r="AE47" s="81">
        <f t="shared" si="1"/>
        <v>5005.3577328066303</v>
      </c>
      <c r="AF47" s="81">
        <f t="shared" si="19"/>
        <v>5005</v>
      </c>
      <c r="AG47" s="129">
        <f t="shared" si="20"/>
        <v>31349</v>
      </c>
    </row>
    <row r="48" spans="1:33" ht="50.1" customHeight="1" x14ac:dyDescent="0.25">
      <c r="A48" s="113">
        <v>36</v>
      </c>
      <c r="B48" s="16" t="s">
        <v>65</v>
      </c>
      <c r="C48" s="15" t="s">
        <v>11</v>
      </c>
      <c r="D48" s="17">
        <v>1</v>
      </c>
      <c r="E48" s="100">
        <v>17961</v>
      </c>
      <c r="F48" s="18">
        <v>21067.226890756301</v>
      </c>
      <c r="G48" s="18">
        <v>10135</v>
      </c>
      <c r="H48" s="22">
        <v>11363.211951447245</v>
      </c>
      <c r="I48" s="22">
        <v>398075</v>
      </c>
      <c r="J48" s="77">
        <v>15189</v>
      </c>
      <c r="K48" s="77">
        <v>49915.966386554624</v>
      </c>
      <c r="M48" s="81">
        <f t="shared" si="2"/>
        <v>-68364.803436208691</v>
      </c>
      <c r="N48" s="81">
        <f t="shared" si="3"/>
        <v>217995.20493013959</v>
      </c>
      <c r="O48" s="81">
        <f t="shared" si="4"/>
        <v>17961</v>
      </c>
      <c r="P48" s="81">
        <f t="shared" si="5"/>
        <v>21067.226890756301</v>
      </c>
      <c r="Q48" s="81">
        <f t="shared" si="6"/>
        <v>10135</v>
      </c>
      <c r="R48" s="81">
        <f t="shared" si="7"/>
        <v>11363.211951447245</v>
      </c>
      <c r="S48" s="81" t="str">
        <f t="shared" si="8"/>
        <v/>
      </c>
      <c r="T48" s="81">
        <f t="shared" si="9"/>
        <v>15189</v>
      </c>
      <c r="U48" s="81">
        <f t="shared" si="10"/>
        <v>49915.966386554624</v>
      </c>
      <c r="V48" s="98">
        <f t="shared" si="11"/>
        <v>125631.40522875817</v>
      </c>
      <c r="W48" s="81">
        <f t="shared" si="12"/>
        <v>74815.200746965449</v>
      </c>
      <c r="X48" s="81">
        <f t="shared" si="13"/>
        <v>10135</v>
      </c>
      <c r="Y48" s="81">
        <f t="shared" si="14"/>
        <v>27897.860749668944</v>
      </c>
      <c r="Z48" s="81">
        <f t="shared" si="15"/>
        <v>143180.00418317414</v>
      </c>
      <c r="AA48" s="114">
        <f t="shared" si="16"/>
        <v>1.9137822628776626</v>
      </c>
      <c r="AC48" s="82">
        <f t="shared" si="17"/>
        <v>27897.860749668944</v>
      </c>
      <c r="AD48" s="128">
        <f t="shared" si="18"/>
        <v>27898</v>
      </c>
      <c r="AE48" s="81">
        <f t="shared" si="1"/>
        <v>5300.5935424370991</v>
      </c>
      <c r="AF48" s="81">
        <f t="shared" si="19"/>
        <v>5301</v>
      </c>
      <c r="AG48" s="129">
        <f t="shared" si="20"/>
        <v>33199</v>
      </c>
    </row>
    <row r="49" spans="1:33" ht="50.1" customHeight="1" x14ac:dyDescent="0.25">
      <c r="A49" s="113">
        <v>37</v>
      </c>
      <c r="B49" s="16" t="s">
        <v>66</v>
      </c>
      <c r="C49" s="15" t="s">
        <v>11</v>
      </c>
      <c r="D49" s="17">
        <v>1</v>
      </c>
      <c r="E49" s="100">
        <v>8018</v>
      </c>
      <c r="F49" s="18">
        <v>4348.7394957983197</v>
      </c>
      <c r="G49" s="18">
        <v>3765</v>
      </c>
      <c r="H49" s="22">
        <v>11363.211951447245</v>
      </c>
      <c r="I49" s="22">
        <v>86962</v>
      </c>
      <c r="J49" s="77">
        <v>1904</v>
      </c>
      <c r="K49" s="77">
        <v>52184.873949579836</v>
      </c>
      <c r="M49" s="81">
        <f t="shared" si="2"/>
        <v>-8728.3536502727948</v>
      </c>
      <c r="N49" s="81">
        <f t="shared" si="3"/>
        <v>56884.303763651478</v>
      </c>
      <c r="O49" s="81">
        <f t="shared" si="4"/>
        <v>8018</v>
      </c>
      <c r="P49" s="81">
        <f t="shared" si="5"/>
        <v>4348.7394957983197</v>
      </c>
      <c r="Q49" s="81">
        <f t="shared" si="6"/>
        <v>3765</v>
      </c>
      <c r="R49" s="81">
        <f t="shared" si="7"/>
        <v>11363.211951447245</v>
      </c>
      <c r="S49" s="81" t="str">
        <f t="shared" si="8"/>
        <v/>
      </c>
      <c r="T49" s="81">
        <f t="shared" si="9"/>
        <v>1904</v>
      </c>
      <c r="U49" s="81">
        <f t="shared" si="10"/>
        <v>52184.873949579836</v>
      </c>
      <c r="V49" s="98">
        <f t="shared" si="11"/>
        <v>81583.825396825399</v>
      </c>
      <c r="W49" s="81">
        <f t="shared" si="12"/>
        <v>24077.975056689342</v>
      </c>
      <c r="X49" s="81">
        <f t="shared" si="13"/>
        <v>1904</v>
      </c>
      <c r="Y49" s="81">
        <f t="shared" si="14"/>
        <v>10369.267795940141</v>
      </c>
      <c r="Z49" s="81">
        <f t="shared" si="15"/>
        <v>32806.328706962136</v>
      </c>
      <c r="AA49" s="114">
        <f t="shared" si="16"/>
        <v>1.3625036420098742</v>
      </c>
      <c r="AC49" s="82">
        <f t="shared" si="17"/>
        <v>10369.267795940141</v>
      </c>
      <c r="AD49" s="128">
        <f t="shared" si="18"/>
        <v>10369</v>
      </c>
      <c r="AE49" s="81">
        <f t="shared" si="1"/>
        <v>1970.1608812286267</v>
      </c>
      <c r="AF49" s="81">
        <f t="shared" si="19"/>
        <v>1970</v>
      </c>
      <c r="AG49" s="129">
        <f t="shared" si="20"/>
        <v>12339</v>
      </c>
    </row>
    <row r="50" spans="1:33" ht="50.1" customHeight="1" x14ac:dyDescent="0.25">
      <c r="A50" s="113">
        <v>38</v>
      </c>
      <c r="B50" s="16" t="s">
        <v>67</v>
      </c>
      <c r="C50" s="15" t="s">
        <v>11</v>
      </c>
      <c r="D50" s="17">
        <v>1</v>
      </c>
      <c r="E50" s="100">
        <v>12094</v>
      </c>
      <c r="F50" s="18">
        <v>6552.1008403361338</v>
      </c>
      <c r="G50" s="18">
        <v>5756</v>
      </c>
      <c r="H50" s="22">
        <v>11363.211951447245</v>
      </c>
      <c r="I50" s="22">
        <v>398075</v>
      </c>
      <c r="J50" s="77">
        <v>8660</v>
      </c>
      <c r="K50" s="77">
        <v>54453.781512605041</v>
      </c>
      <c r="M50" s="81">
        <f t="shared" si="2"/>
        <v>-74250.53823167643</v>
      </c>
      <c r="N50" s="81">
        <f t="shared" si="3"/>
        <v>216237.42231864453</v>
      </c>
      <c r="O50" s="81">
        <f t="shared" si="4"/>
        <v>12094</v>
      </c>
      <c r="P50" s="81">
        <f t="shared" si="5"/>
        <v>6552.1008403361338</v>
      </c>
      <c r="Q50" s="81">
        <f t="shared" si="6"/>
        <v>5756</v>
      </c>
      <c r="R50" s="81">
        <f t="shared" si="7"/>
        <v>11363.211951447245</v>
      </c>
      <c r="S50" s="81" t="str">
        <f t="shared" si="8"/>
        <v/>
      </c>
      <c r="T50" s="81">
        <f t="shared" si="9"/>
        <v>8660</v>
      </c>
      <c r="U50" s="81">
        <f t="shared" si="10"/>
        <v>54453.781512605041</v>
      </c>
      <c r="V50" s="98">
        <f t="shared" si="11"/>
        <v>98879.094304388418</v>
      </c>
      <c r="W50" s="81">
        <f t="shared" si="12"/>
        <v>70993.442043484058</v>
      </c>
      <c r="X50" s="81">
        <f t="shared" si="13"/>
        <v>5756</v>
      </c>
      <c r="Y50" s="81">
        <f t="shared" si="14"/>
        <v>19231.444048544654</v>
      </c>
      <c r="Z50" s="81">
        <f t="shared" si="15"/>
        <v>145243.98027516049</v>
      </c>
      <c r="AA50" s="114">
        <f t="shared" si="16"/>
        <v>2.0458788318250209</v>
      </c>
      <c r="AC50" s="82">
        <f t="shared" si="17"/>
        <v>19231.444048544654</v>
      </c>
      <c r="AD50" s="128">
        <f t="shared" si="18"/>
        <v>19231</v>
      </c>
      <c r="AE50" s="81">
        <f t="shared" si="1"/>
        <v>3653.9743692234847</v>
      </c>
      <c r="AF50" s="81">
        <f t="shared" si="19"/>
        <v>3654</v>
      </c>
      <c r="AG50" s="129">
        <f t="shared" si="20"/>
        <v>22885</v>
      </c>
    </row>
    <row r="51" spans="1:33" ht="50.1" customHeight="1" x14ac:dyDescent="0.25">
      <c r="A51" s="113">
        <v>39</v>
      </c>
      <c r="B51" s="16" t="s">
        <v>68</v>
      </c>
      <c r="C51" s="15" t="s">
        <v>11</v>
      </c>
      <c r="D51" s="17">
        <v>1</v>
      </c>
      <c r="E51" s="100">
        <v>9488</v>
      </c>
      <c r="F51" s="18">
        <v>6552.1008403361338</v>
      </c>
      <c r="G51" s="18">
        <v>5756</v>
      </c>
      <c r="H51" s="22">
        <v>11363.211951447245</v>
      </c>
      <c r="I51" s="22">
        <v>86962</v>
      </c>
      <c r="J51" s="77">
        <v>8660</v>
      </c>
      <c r="K51" s="77">
        <v>53697.478991596639</v>
      </c>
      <c r="M51" s="81">
        <f t="shared" si="2"/>
        <v>-5709.6876061141193</v>
      </c>
      <c r="N51" s="81">
        <f t="shared" si="3"/>
        <v>57846.485258508415</v>
      </c>
      <c r="O51" s="81">
        <f t="shared" si="4"/>
        <v>9488</v>
      </c>
      <c r="P51" s="81">
        <f t="shared" si="5"/>
        <v>6552.1008403361338</v>
      </c>
      <c r="Q51" s="81">
        <f t="shared" si="6"/>
        <v>5756</v>
      </c>
      <c r="R51" s="81">
        <f t="shared" si="7"/>
        <v>11363.211951447245</v>
      </c>
      <c r="S51" s="81" t="str">
        <f t="shared" si="8"/>
        <v/>
      </c>
      <c r="T51" s="81">
        <f t="shared" si="9"/>
        <v>8660</v>
      </c>
      <c r="U51" s="81">
        <f t="shared" si="10"/>
        <v>53697.478991596639</v>
      </c>
      <c r="V51" s="98">
        <f t="shared" si="11"/>
        <v>95516.791783380017</v>
      </c>
      <c r="W51" s="81">
        <f t="shared" si="12"/>
        <v>26068.398826197146</v>
      </c>
      <c r="X51" s="81">
        <f t="shared" si="13"/>
        <v>5756</v>
      </c>
      <c r="Y51" s="81">
        <f t="shared" si="14"/>
        <v>14918.020756814043</v>
      </c>
      <c r="Z51" s="81">
        <f t="shared" si="15"/>
        <v>31778.086432311266</v>
      </c>
      <c r="AA51" s="114">
        <f t="shared" si="16"/>
        <v>1.2190271694161834</v>
      </c>
      <c r="AC51" s="82">
        <f t="shared" si="17"/>
        <v>14918.020756814043</v>
      </c>
      <c r="AD51" s="128">
        <f t="shared" si="18"/>
        <v>14918</v>
      </c>
      <c r="AE51" s="81">
        <f t="shared" si="1"/>
        <v>2834.4239437946685</v>
      </c>
      <c r="AF51" s="81">
        <f t="shared" si="19"/>
        <v>2834</v>
      </c>
      <c r="AG51" s="129">
        <f t="shared" si="20"/>
        <v>17752</v>
      </c>
    </row>
    <row r="52" spans="1:33" ht="50.1" customHeight="1" x14ac:dyDescent="0.25">
      <c r="A52" s="113">
        <v>40</v>
      </c>
      <c r="B52" s="16" t="s">
        <v>69</v>
      </c>
      <c r="C52" s="15" t="s">
        <v>11</v>
      </c>
      <c r="D52" s="17">
        <v>1</v>
      </c>
      <c r="E52" s="100">
        <v>10972</v>
      </c>
      <c r="F52" s="18">
        <v>9373.9495798319331</v>
      </c>
      <c r="G52" s="18">
        <v>5756</v>
      </c>
      <c r="H52" s="22">
        <v>11363.211951447245</v>
      </c>
      <c r="I52" s="22">
        <v>6259</v>
      </c>
      <c r="J52" s="77">
        <v>8660</v>
      </c>
      <c r="K52" s="77">
        <v>50294.117647058825</v>
      </c>
      <c r="M52" s="81">
        <f t="shared" si="2"/>
        <v>-1185.4875971767306</v>
      </c>
      <c r="N52" s="81">
        <f t="shared" si="3"/>
        <v>30522.138790987592</v>
      </c>
      <c r="O52" s="81">
        <f t="shared" si="4"/>
        <v>10972</v>
      </c>
      <c r="P52" s="81">
        <f t="shared" si="5"/>
        <v>9373.9495798319331</v>
      </c>
      <c r="Q52" s="81">
        <f t="shared" si="6"/>
        <v>5756</v>
      </c>
      <c r="R52" s="81">
        <f t="shared" si="7"/>
        <v>11363.211951447245</v>
      </c>
      <c r="S52" s="81">
        <f t="shared" si="8"/>
        <v>6259</v>
      </c>
      <c r="T52" s="81">
        <f t="shared" si="9"/>
        <v>8660</v>
      </c>
      <c r="U52" s="81" t="str">
        <f t="shared" si="10"/>
        <v/>
      </c>
      <c r="V52" s="98">
        <f t="shared" si="11"/>
        <v>52384.161531279176</v>
      </c>
      <c r="W52" s="81">
        <f t="shared" si="12"/>
        <v>14668.32559690543</v>
      </c>
      <c r="X52" s="81">
        <f t="shared" si="13"/>
        <v>5756</v>
      </c>
      <c r="Y52" s="81">
        <f t="shared" si="14"/>
        <v>10904.966469073501</v>
      </c>
      <c r="Z52" s="81">
        <f t="shared" si="15"/>
        <v>15853.81319408216</v>
      </c>
      <c r="AA52" s="114">
        <f t="shared" si="16"/>
        <v>1.0808195583977787</v>
      </c>
      <c r="AC52" s="82">
        <f t="shared" si="17"/>
        <v>10904.966469073501</v>
      </c>
      <c r="AD52" s="128">
        <f t="shared" si="18"/>
        <v>10905</v>
      </c>
      <c r="AE52" s="81">
        <f t="shared" si="1"/>
        <v>2071.9436291239654</v>
      </c>
      <c r="AF52" s="81">
        <f t="shared" si="19"/>
        <v>2072</v>
      </c>
      <c r="AG52" s="129">
        <f t="shared" si="20"/>
        <v>12977</v>
      </c>
    </row>
    <row r="53" spans="1:33" ht="50.1" customHeight="1" x14ac:dyDescent="0.25">
      <c r="A53" s="113">
        <v>41</v>
      </c>
      <c r="B53" s="16" t="s">
        <v>70</v>
      </c>
      <c r="C53" s="15" t="s">
        <v>11</v>
      </c>
      <c r="D53" s="17">
        <v>1</v>
      </c>
      <c r="E53" s="100">
        <v>26620</v>
      </c>
      <c r="F53" s="18">
        <v>12369.747899159664</v>
      </c>
      <c r="G53" s="18">
        <v>26487</v>
      </c>
      <c r="H53" s="22">
        <v>11363.211951447245</v>
      </c>
      <c r="I53" s="22"/>
      <c r="J53" s="77">
        <v>25425</v>
      </c>
      <c r="K53" s="77">
        <v>42352.941176470587</v>
      </c>
      <c r="M53" s="81">
        <f t="shared" si="2"/>
        <v>12729.34568429968</v>
      </c>
      <c r="N53" s="81">
        <f t="shared" si="3"/>
        <v>35476.621324726155</v>
      </c>
      <c r="O53" s="81">
        <f t="shared" si="4"/>
        <v>26620</v>
      </c>
      <c r="P53" s="81" t="str">
        <f t="shared" si="5"/>
        <v/>
      </c>
      <c r="Q53" s="81">
        <f t="shared" si="6"/>
        <v>26487</v>
      </c>
      <c r="R53" s="81" t="str">
        <f t="shared" si="7"/>
        <v/>
      </c>
      <c r="S53" s="81" t="str">
        <f t="shared" si="8"/>
        <v/>
      </c>
      <c r="T53" s="81">
        <f t="shared" si="9"/>
        <v>25425</v>
      </c>
      <c r="U53" s="81" t="str">
        <f t="shared" si="10"/>
        <v/>
      </c>
      <c r="V53" s="98">
        <f t="shared" si="11"/>
        <v>78532</v>
      </c>
      <c r="W53" s="81">
        <f t="shared" si="12"/>
        <v>24102.983504512918</v>
      </c>
      <c r="X53" s="81">
        <f t="shared" si="13"/>
        <v>11363.211951447245</v>
      </c>
      <c r="Y53" s="81">
        <f t="shared" si="14"/>
        <v>21779.164702652582</v>
      </c>
      <c r="Z53" s="81">
        <f t="shared" si="15"/>
        <v>11373.637820213238</v>
      </c>
      <c r="AA53" s="114">
        <f t="shared" si="16"/>
        <v>0.47187676239680854</v>
      </c>
      <c r="AC53" s="82">
        <f t="shared" si="17"/>
        <v>21779.164702652582</v>
      </c>
      <c r="AD53" s="128">
        <f t="shared" si="18"/>
        <v>21779</v>
      </c>
      <c r="AE53" s="81">
        <f t="shared" si="1"/>
        <v>4138.0412935039903</v>
      </c>
      <c r="AF53" s="81">
        <f t="shared" si="19"/>
        <v>4138</v>
      </c>
      <c r="AG53" s="129">
        <f t="shared" si="20"/>
        <v>25917</v>
      </c>
    </row>
    <row r="54" spans="1:33" ht="50.1" customHeight="1" x14ac:dyDescent="0.25">
      <c r="A54" s="113">
        <v>42</v>
      </c>
      <c r="B54" s="16" t="s">
        <v>71</v>
      </c>
      <c r="C54" s="15" t="s">
        <v>11</v>
      </c>
      <c r="D54" s="17">
        <v>1</v>
      </c>
      <c r="E54" s="100">
        <v>11072</v>
      </c>
      <c r="F54" s="18">
        <v>11886.554621848738</v>
      </c>
      <c r="G54" s="18">
        <v>5753</v>
      </c>
      <c r="H54" s="22">
        <v>11363.211951447245</v>
      </c>
      <c r="I54" s="22">
        <v>398075</v>
      </c>
      <c r="J54" s="77">
        <v>31134</v>
      </c>
      <c r="K54" s="77">
        <v>47647.058823529413</v>
      </c>
      <c r="M54" s="81">
        <f t="shared" si="2"/>
        <v>-69885.968564676383</v>
      </c>
      <c r="N54" s="81">
        <f t="shared" si="3"/>
        <v>217580.4901066265</v>
      </c>
      <c r="O54" s="81">
        <f t="shared" si="4"/>
        <v>11072</v>
      </c>
      <c r="P54" s="81">
        <f t="shared" si="5"/>
        <v>11886.554621848738</v>
      </c>
      <c r="Q54" s="81">
        <f t="shared" si="6"/>
        <v>5753</v>
      </c>
      <c r="R54" s="81">
        <f t="shared" si="7"/>
        <v>11363.211951447245</v>
      </c>
      <c r="S54" s="81" t="str">
        <f t="shared" si="8"/>
        <v/>
      </c>
      <c r="T54" s="81">
        <f t="shared" si="9"/>
        <v>31134</v>
      </c>
      <c r="U54" s="81">
        <f t="shared" si="10"/>
        <v>47647.058823529413</v>
      </c>
      <c r="V54" s="98">
        <f t="shared" si="11"/>
        <v>118855.8253968254</v>
      </c>
      <c r="W54" s="81">
        <f t="shared" si="12"/>
        <v>73847.260770975059</v>
      </c>
      <c r="X54" s="81">
        <f t="shared" si="13"/>
        <v>5753</v>
      </c>
      <c r="Y54" s="81">
        <f t="shared" si="14"/>
        <v>24353.37001641684</v>
      </c>
      <c r="Z54" s="81">
        <f t="shared" si="15"/>
        <v>143733.22933565144</v>
      </c>
      <c r="AA54" s="114">
        <f t="shared" si="16"/>
        <v>1.9463583054409566</v>
      </c>
      <c r="AC54" s="82">
        <f t="shared" si="17"/>
        <v>24353.37001641684</v>
      </c>
      <c r="AD54" s="128">
        <f t="shared" si="18"/>
        <v>24353</v>
      </c>
      <c r="AE54" s="81">
        <f t="shared" si="1"/>
        <v>4627.1403031191994</v>
      </c>
      <c r="AF54" s="81">
        <f t="shared" si="19"/>
        <v>4627</v>
      </c>
      <c r="AG54" s="129">
        <f t="shared" si="20"/>
        <v>28980</v>
      </c>
    </row>
    <row r="55" spans="1:33" ht="50.1" customHeight="1" x14ac:dyDescent="0.25">
      <c r="A55" s="113">
        <v>43</v>
      </c>
      <c r="B55" s="16" t="s">
        <v>72</v>
      </c>
      <c r="C55" s="15" t="s">
        <v>11</v>
      </c>
      <c r="D55" s="17">
        <v>1</v>
      </c>
      <c r="E55" s="100">
        <v>2267</v>
      </c>
      <c r="F55" s="18">
        <v>1739.4957983193278</v>
      </c>
      <c r="G55" s="18">
        <v>638</v>
      </c>
      <c r="H55" s="22">
        <v>11363.211951447245</v>
      </c>
      <c r="I55" s="22">
        <v>6259</v>
      </c>
      <c r="J55" s="77">
        <v>31134</v>
      </c>
      <c r="K55" s="77">
        <v>48781.512605042022</v>
      </c>
      <c r="M55" s="81">
        <f t="shared" si="2"/>
        <v>-3815.5375959120029</v>
      </c>
      <c r="N55" s="81">
        <f t="shared" si="3"/>
        <v>33010.457697285892</v>
      </c>
      <c r="O55" s="81">
        <f t="shared" si="4"/>
        <v>2267</v>
      </c>
      <c r="P55" s="81">
        <f t="shared" si="5"/>
        <v>1739.4957983193278</v>
      </c>
      <c r="Q55" s="81">
        <f t="shared" si="6"/>
        <v>638</v>
      </c>
      <c r="R55" s="81">
        <f t="shared" si="7"/>
        <v>11363.211951447245</v>
      </c>
      <c r="S55" s="81">
        <f t="shared" si="8"/>
        <v>6259</v>
      </c>
      <c r="T55" s="81">
        <f t="shared" si="9"/>
        <v>31134</v>
      </c>
      <c r="U55" s="81" t="str">
        <f t="shared" si="10"/>
        <v/>
      </c>
      <c r="V55" s="98">
        <f t="shared" si="11"/>
        <v>53400.707749766574</v>
      </c>
      <c r="W55" s="81">
        <f t="shared" si="12"/>
        <v>14597.460050686943</v>
      </c>
      <c r="X55" s="81">
        <f t="shared" si="13"/>
        <v>638</v>
      </c>
      <c r="Y55" s="81">
        <f t="shared" si="14"/>
        <v>5974.6589272266519</v>
      </c>
      <c r="Z55" s="81">
        <f t="shared" si="15"/>
        <v>18412.997646598946</v>
      </c>
      <c r="AA55" s="114">
        <f t="shared" si="16"/>
        <v>1.2613836641897469</v>
      </c>
      <c r="AC55" s="82">
        <f t="shared" si="17"/>
        <v>5974.6589272266519</v>
      </c>
      <c r="AD55" s="128">
        <f t="shared" si="18"/>
        <v>5975</v>
      </c>
      <c r="AE55" s="81">
        <f t="shared" si="1"/>
        <v>1135.1851961730638</v>
      </c>
      <c r="AF55" s="81">
        <f t="shared" si="19"/>
        <v>1135</v>
      </c>
      <c r="AG55" s="129">
        <f t="shared" si="20"/>
        <v>7110</v>
      </c>
    </row>
    <row r="56" spans="1:33" ht="50.1" customHeight="1" x14ac:dyDescent="0.25">
      <c r="A56" s="113">
        <v>44</v>
      </c>
      <c r="B56" s="16" t="s">
        <v>73</v>
      </c>
      <c r="C56" s="15" t="s">
        <v>11</v>
      </c>
      <c r="D56" s="17">
        <v>1</v>
      </c>
      <c r="E56" s="100">
        <v>6251</v>
      </c>
      <c r="F56" s="18">
        <v>2802.5210084033611</v>
      </c>
      <c r="G56" s="18">
        <v>2439</v>
      </c>
      <c r="H56" s="22">
        <v>11363.211951447245</v>
      </c>
      <c r="I56" s="22"/>
      <c r="J56" s="77">
        <v>3630</v>
      </c>
      <c r="K56" s="77">
        <v>56344.537815126052</v>
      </c>
      <c r="M56" s="81">
        <f t="shared" si="2"/>
        <v>-7296.6545528386705</v>
      </c>
      <c r="N56" s="81">
        <f t="shared" si="3"/>
        <v>34906.744811164222</v>
      </c>
      <c r="O56" s="81">
        <f t="shared" si="4"/>
        <v>6251</v>
      </c>
      <c r="P56" s="81">
        <f t="shared" si="5"/>
        <v>2802.5210084033611</v>
      </c>
      <c r="Q56" s="81">
        <f t="shared" si="6"/>
        <v>2439</v>
      </c>
      <c r="R56" s="81">
        <f t="shared" si="7"/>
        <v>11363.211951447245</v>
      </c>
      <c r="S56" s="81">
        <f t="shared" si="8"/>
        <v>0</v>
      </c>
      <c r="T56" s="81">
        <f t="shared" si="9"/>
        <v>3630</v>
      </c>
      <c r="U56" s="81" t="str">
        <f t="shared" si="10"/>
        <v/>
      </c>
      <c r="V56" s="98">
        <f t="shared" si="11"/>
        <v>26485.732959850604</v>
      </c>
      <c r="W56" s="81">
        <f t="shared" si="12"/>
        <v>13805.045129162776</v>
      </c>
      <c r="X56" s="81">
        <f t="shared" si="13"/>
        <v>2439</v>
      </c>
      <c r="Y56" s="81">
        <f t="shared" si="14"/>
        <v>6805.0024863454182</v>
      </c>
      <c r="Z56" s="81">
        <f t="shared" si="15"/>
        <v>21101.699682001446</v>
      </c>
      <c r="AA56" s="114">
        <f t="shared" si="16"/>
        <v>1.5285498514905025</v>
      </c>
      <c r="AC56" s="82">
        <f t="shared" si="17"/>
        <v>6805.0024863454182</v>
      </c>
      <c r="AD56" s="128">
        <f t="shared" si="18"/>
        <v>6805</v>
      </c>
      <c r="AE56" s="81">
        <f t="shared" si="1"/>
        <v>1292.9504724056294</v>
      </c>
      <c r="AF56" s="81">
        <f t="shared" si="19"/>
        <v>1293</v>
      </c>
      <c r="AG56" s="129">
        <f t="shared" si="20"/>
        <v>8098</v>
      </c>
    </row>
    <row r="57" spans="1:33" ht="50.1" customHeight="1" x14ac:dyDescent="0.25">
      <c r="A57" s="113">
        <v>45</v>
      </c>
      <c r="B57" s="16" t="s">
        <v>74</v>
      </c>
      <c r="C57" s="15" t="s">
        <v>11</v>
      </c>
      <c r="D57" s="17">
        <v>1</v>
      </c>
      <c r="E57" s="100">
        <v>72791</v>
      </c>
      <c r="F57" s="18">
        <v>21067.226890756301</v>
      </c>
      <c r="G57" s="18">
        <v>32691</v>
      </c>
      <c r="H57" s="22">
        <v>11363.211951447245</v>
      </c>
      <c r="I57" s="22">
        <v>1048</v>
      </c>
      <c r="J57" s="77">
        <v>49035</v>
      </c>
      <c r="K57" s="77">
        <v>43865.546218487398</v>
      </c>
      <c r="M57" s="81">
        <f t="shared" si="2"/>
        <v>8662.2587197316825</v>
      </c>
      <c r="N57" s="81">
        <f t="shared" si="3"/>
        <v>57583.7370118943</v>
      </c>
      <c r="O57" s="81" t="str">
        <f t="shared" si="4"/>
        <v/>
      </c>
      <c r="P57" s="81">
        <f t="shared" si="5"/>
        <v>21067.226890756301</v>
      </c>
      <c r="Q57" s="81">
        <f t="shared" si="6"/>
        <v>32691</v>
      </c>
      <c r="R57" s="81">
        <f t="shared" si="7"/>
        <v>11363.211951447245</v>
      </c>
      <c r="S57" s="81" t="str">
        <f t="shared" si="8"/>
        <v/>
      </c>
      <c r="T57" s="81">
        <f t="shared" si="9"/>
        <v>49035</v>
      </c>
      <c r="U57" s="81">
        <f t="shared" si="10"/>
        <v>43865.546218487398</v>
      </c>
      <c r="V57" s="98">
        <f t="shared" si="11"/>
        <v>158021.98506069093</v>
      </c>
      <c r="W57" s="81">
        <f t="shared" si="12"/>
        <v>33122.997865812991</v>
      </c>
      <c r="X57" s="81">
        <f t="shared" si="13"/>
        <v>1048</v>
      </c>
      <c r="Y57" s="81">
        <f t="shared" si="14"/>
        <v>20009.182221643336</v>
      </c>
      <c r="Z57" s="81">
        <f t="shared" si="15"/>
        <v>24460.739146081309</v>
      </c>
      <c r="AA57" s="114">
        <f t="shared" si="16"/>
        <v>0.73848204335779044</v>
      </c>
      <c r="AC57" s="82">
        <f t="shared" si="17"/>
        <v>20009.182221643336</v>
      </c>
      <c r="AD57" s="128">
        <f t="shared" si="18"/>
        <v>20009</v>
      </c>
      <c r="AE57" s="81">
        <f t="shared" si="1"/>
        <v>3801.7446221122336</v>
      </c>
      <c r="AF57" s="81">
        <f t="shared" si="19"/>
        <v>3802</v>
      </c>
      <c r="AG57" s="129">
        <f t="shared" si="20"/>
        <v>23811</v>
      </c>
    </row>
    <row r="58" spans="1:33" ht="50.1" customHeight="1" x14ac:dyDescent="0.25">
      <c r="A58" s="113">
        <v>46</v>
      </c>
      <c r="B58" s="16" t="s">
        <v>75</v>
      </c>
      <c r="C58" s="15" t="s">
        <v>76</v>
      </c>
      <c r="D58" s="17">
        <v>1</v>
      </c>
      <c r="E58" s="100">
        <v>14306</v>
      </c>
      <c r="F58" s="18">
        <v>15249.579831932773</v>
      </c>
      <c r="G58" s="18">
        <v>17600</v>
      </c>
      <c r="H58" s="22">
        <v>21027.077497665734</v>
      </c>
      <c r="I58" s="22">
        <v>12805</v>
      </c>
      <c r="J58" s="77">
        <v>11091</v>
      </c>
      <c r="K58" s="77">
        <v>22857.142857142859</v>
      </c>
      <c r="M58" s="81">
        <f t="shared" si="2"/>
        <v>12111.273711545155</v>
      </c>
      <c r="N58" s="81">
        <f t="shared" si="3"/>
        <v>20727.52634180952</v>
      </c>
      <c r="O58" s="81">
        <f t="shared" si="4"/>
        <v>14306</v>
      </c>
      <c r="P58" s="81">
        <f t="shared" si="5"/>
        <v>15249.579831932773</v>
      </c>
      <c r="Q58" s="81">
        <f t="shared" si="6"/>
        <v>17600</v>
      </c>
      <c r="R58" s="81" t="str">
        <f t="shared" si="7"/>
        <v/>
      </c>
      <c r="S58" s="81">
        <f t="shared" si="8"/>
        <v>12805</v>
      </c>
      <c r="T58" s="81" t="str">
        <f t="shared" si="9"/>
        <v/>
      </c>
      <c r="U58" s="81" t="str">
        <f t="shared" si="10"/>
        <v/>
      </c>
      <c r="V58" s="98">
        <f t="shared" si="11"/>
        <v>59960.579831932773</v>
      </c>
      <c r="W58" s="81">
        <f t="shared" si="12"/>
        <v>16419.400026677336</v>
      </c>
      <c r="X58" s="81">
        <f t="shared" si="13"/>
        <v>11091</v>
      </c>
      <c r="Y58" s="81">
        <f t="shared" si="14"/>
        <v>15945.357958844676</v>
      </c>
      <c r="Z58" s="81">
        <f t="shared" si="15"/>
        <v>4308.1263151321818</v>
      </c>
      <c r="AA58" s="114">
        <f t="shared" si="16"/>
        <v>0.26238025190522041</v>
      </c>
      <c r="AC58" s="82">
        <f t="shared" si="17"/>
        <v>15945.357958844676</v>
      </c>
      <c r="AD58" s="128">
        <f t="shared" si="18"/>
        <v>15945</v>
      </c>
      <c r="AE58" s="81">
        <f t="shared" si="1"/>
        <v>3029.6180121804882</v>
      </c>
      <c r="AF58" s="81">
        <f t="shared" si="19"/>
        <v>3030</v>
      </c>
      <c r="AG58" s="129">
        <f t="shared" si="20"/>
        <v>18975</v>
      </c>
    </row>
    <row r="59" spans="1:33" ht="50.1" customHeight="1" x14ac:dyDescent="0.25">
      <c r="A59" s="113">
        <v>47</v>
      </c>
      <c r="B59" s="16" t="s">
        <v>77</v>
      </c>
      <c r="C59" s="15" t="s">
        <v>11</v>
      </c>
      <c r="D59" s="17">
        <v>1</v>
      </c>
      <c r="E59" s="100">
        <v>759702</v>
      </c>
      <c r="F59" s="18">
        <v>830899.15966386546</v>
      </c>
      <c r="G59" s="18">
        <v>680672</v>
      </c>
      <c r="H59" s="22">
        <v>215829.83193277312</v>
      </c>
      <c r="I59" s="22">
        <v>35991</v>
      </c>
      <c r="J59" s="77">
        <v>523124</v>
      </c>
      <c r="K59" s="77">
        <v>600840.33613445377</v>
      </c>
      <c r="M59" s="81">
        <f t="shared" si="2"/>
        <v>228532.45510275551</v>
      </c>
      <c r="N59" s="81">
        <f t="shared" si="3"/>
        <v>813484.2099632707</v>
      </c>
      <c r="O59" s="81">
        <f t="shared" si="4"/>
        <v>759702</v>
      </c>
      <c r="P59" s="81" t="str">
        <f t="shared" si="5"/>
        <v/>
      </c>
      <c r="Q59" s="81">
        <f t="shared" si="6"/>
        <v>680672</v>
      </c>
      <c r="R59" s="81" t="str">
        <f t="shared" si="7"/>
        <v/>
      </c>
      <c r="S59" s="81" t="str">
        <f t="shared" si="8"/>
        <v/>
      </c>
      <c r="T59" s="81">
        <f t="shared" si="9"/>
        <v>523124</v>
      </c>
      <c r="U59" s="81">
        <f t="shared" si="10"/>
        <v>600840.33613445377</v>
      </c>
      <c r="V59" s="98">
        <f t="shared" si="11"/>
        <v>2564338.3361344538</v>
      </c>
      <c r="W59" s="81">
        <f t="shared" si="12"/>
        <v>521008.33253301313</v>
      </c>
      <c r="X59" s="81">
        <f t="shared" si="13"/>
        <v>35991</v>
      </c>
      <c r="Y59" s="81">
        <f t="shared" si="14"/>
        <v>375318.34979982156</v>
      </c>
      <c r="Z59" s="81">
        <f t="shared" si="15"/>
        <v>292475.87743025762</v>
      </c>
      <c r="AA59" s="114">
        <f t="shared" si="16"/>
        <v>0.56136506686622945</v>
      </c>
      <c r="AC59" s="82">
        <f t="shared" si="17"/>
        <v>375318.34979982156</v>
      </c>
      <c r="AD59" s="128">
        <f t="shared" si="18"/>
        <v>375318</v>
      </c>
      <c r="AE59" s="81">
        <f t="shared" si="1"/>
        <v>71310.486461966095</v>
      </c>
      <c r="AF59" s="81">
        <f t="shared" si="19"/>
        <v>71310</v>
      </c>
      <c r="AG59" s="129">
        <f t="shared" si="20"/>
        <v>446628</v>
      </c>
    </row>
    <row r="60" spans="1:33" ht="50.1" customHeight="1" x14ac:dyDescent="0.25">
      <c r="A60" s="113">
        <v>48</v>
      </c>
      <c r="B60" s="16" t="s">
        <v>78</v>
      </c>
      <c r="C60" s="15" t="s">
        <v>76</v>
      </c>
      <c r="D60" s="17">
        <v>1</v>
      </c>
      <c r="E60" s="100">
        <v>5823</v>
      </c>
      <c r="F60" s="18">
        <v>5798.319327731092</v>
      </c>
      <c r="G60" s="18">
        <v>5966</v>
      </c>
      <c r="H60" s="22">
        <v>215829.83193277312</v>
      </c>
      <c r="I60" s="22">
        <v>35991</v>
      </c>
      <c r="J60" s="77">
        <v>4124</v>
      </c>
      <c r="K60" s="77">
        <v>24873.949579831933</v>
      </c>
      <c r="M60" s="81">
        <f t="shared" si="2"/>
        <v>-34718.067550552747</v>
      </c>
      <c r="N60" s="81">
        <f t="shared" si="3"/>
        <v>119976.9535049345</v>
      </c>
      <c r="O60" s="81">
        <f t="shared" si="4"/>
        <v>5823</v>
      </c>
      <c r="P60" s="81">
        <f t="shared" si="5"/>
        <v>5798.319327731092</v>
      </c>
      <c r="Q60" s="81">
        <f t="shared" si="6"/>
        <v>5966</v>
      </c>
      <c r="R60" s="81" t="str">
        <f t="shared" si="7"/>
        <v/>
      </c>
      <c r="S60" s="81">
        <f t="shared" si="8"/>
        <v>35991</v>
      </c>
      <c r="T60" s="81">
        <f t="shared" si="9"/>
        <v>4124</v>
      </c>
      <c r="U60" s="81">
        <f t="shared" si="10"/>
        <v>24873.949579831933</v>
      </c>
      <c r="V60" s="98">
        <f t="shared" si="11"/>
        <v>82576.268907563033</v>
      </c>
      <c r="W60" s="81">
        <f t="shared" si="12"/>
        <v>42629.442977190876</v>
      </c>
      <c r="X60" s="81">
        <f t="shared" si="13"/>
        <v>4124</v>
      </c>
      <c r="Y60" s="81">
        <f t="shared" si="14"/>
        <v>14866.694702152943</v>
      </c>
      <c r="Z60" s="81">
        <f t="shared" si="15"/>
        <v>77347.510527743623</v>
      </c>
      <c r="AA60" s="114">
        <f t="shared" si="16"/>
        <v>1.8144152286749053</v>
      </c>
      <c r="AC60" s="82">
        <f t="shared" si="17"/>
        <v>14866.694702152943</v>
      </c>
      <c r="AD60" s="128">
        <f t="shared" si="18"/>
        <v>14867</v>
      </c>
      <c r="AE60" s="81">
        <f t="shared" si="1"/>
        <v>2824.6719934090593</v>
      </c>
      <c r="AF60" s="81">
        <f t="shared" si="19"/>
        <v>2825</v>
      </c>
      <c r="AG60" s="129">
        <f t="shared" si="20"/>
        <v>17692</v>
      </c>
    </row>
    <row r="61" spans="1:33" ht="50.1" customHeight="1" x14ac:dyDescent="0.25">
      <c r="A61" s="113">
        <v>49</v>
      </c>
      <c r="B61" s="16" t="s">
        <v>79</v>
      </c>
      <c r="C61" s="15" t="s">
        <v>76</v>
      </c>
      <c r="D61" s="17">
        <v>1</v>
      </c>
      <c r="E61" s="100">
        <v>11782</v>
      </c>
      <c r="F61" s="18">
        <v>18361.344537815126</v>
      </c>
      <c r="G61" s="18">
        <v>16723</v>
      </c>
      <c r="H61" s="22">
        <v>528949.57983193279</v>
      </c>
      <c r="I61" s="22">
        <v>35991</v>
      </c>
      <c r="J61" s="77">
        <v>12876</v>
      </c>
      <c r="K61" s="77">
        <v>18655.462184873952</v>
      </c>
      <c r="M61" s="81">
        <f t="shared" si="2"/>
        <v>-100978.81455556299</v>
      </c>
      <c r="N61" s="81">
        <f t="shared" si="3"/>
        <v>284789.78214259783</v>
      </c>
      <c r="O61" s="81">
        <f t="shared" si="4"/>
        <v>11782</v>
      </c>
      <c r="P61" s="81">
        <f t="shared" si="5"/>
        <v>18361.344537815126</v>
      </c>
      <c r="Q61" s="81">
        <f t="shared" si="6"/>
        <v>16723</v>
      </c>
      <c r="R61" s="81" t="str">
        <f t="shared" si="7"/>
        <v/>
      </c>
      <c r="S61" s="81">
        <f t="shared" si="8"/>
        <v>35991</v>
      </c>
      <c r="T61" s="81">
        <f t="shared" si="9"/>
        <v>12876</v>
      </c>
      <c r="U61" s="81">
        <f t="shared" si="10"/>
        <v>18655.462184873952</v>
      </c>
      <c r="V61" s="98">
        <f t="shared" si="11"/>
        <v>114388.80672268907</v>
      </c>
      <c r="W61" s="81">
        <f t="shared" si="12"/>
        <v>91905.483793517415</v>
      </c>
      <c r="X61" s="81">
        <f t="shared" si="13"/>
        <v>11782</v>
      </c>
      <c r="Y61" s="81">
        <f t="shared" si="14"/>
        <v>28827.348218488158</v>
      </c>
      <c r="Z61" s="81">
        <f t="shared" si="15"/>
        <v>192884.2983490804</v>
      </c>
      <c r="AA61" s="114">
        <f t="shared" si="16"/>
        <v>2.0987245851665444</v>
      </c>
      <c r="AC61" s="82">
        <f t="shared" si="17"/>
        <v>28827.348218488158</v>
      </c>
      <c r="AD61" s="128">
        <f t="shared" si="18"/>
        <v>28827</v>
      </c>
      <c r="AE61" s="81">
        <f t="shared" si="1"/>
        <v>5477.1961615127502</v>
      </c>
      <c r="AF61" s="81">
        <f t="shared" si="19"/>
        <v>5477</v>
      </c>
      <c r="AG61" s="129">
        <f t="shared" si="20"/>
        <v>34304</v>
      </c>
    </row>
    <row r="62" spans="1:33" ht="50.1" customHeight="1" x14ac:dyDescent="0.25">
      <c r="A62" s="113">
        <v>50</v>
      </c>
      <c r="B62" s="16" t="s">
        <v>80</v>
      </c>
      <c r="C62" s="15" t="s">
        <v>11</v>
      </c>
      <c r="D62" s="17">
        <v>1</v>
      </c>
      <c r="E62" s="100">
        <v>8905</v>
      </c>
      <c r="F62" s="18">
        <v>9277.310924369749</v>
      </c>
      <c r="G62" s="18">
        <v>8067</v>
      </c>
      <c r="H62" s="22">
        <v>5443.510737628385</v>
      </c>
      <c r="I62" s="22">
        <v>3163</v>
      </c>
      <c r="J62" s="77">
        <v>6050</v>
      </c>
      <c r="K62" s="77">
        <v>50672.268907563026</v>
      </c>
      <c r="M62" s="81">
        <f t="shared" si="2"/>
        <v>-3632.0979527950367</v>
      </c>
      <c r="N62" s="81">
        <f t="shared" si="3"/>
        <v>29797.266686955369</v>
      </c>
      <c r="O62" s="81">
        <f t="shared" si="4"/>
        <v>8905</v>
      </c>
      <c r="P62" s="81">
        <f t="shared" si="5"/>
        <v>9277.310924369749</v>
      </c>
      <c r="Q62" s="81">
        <f t="shared" si="6"/>
        <v>8067</v>
      </c>
      <c r="R62" s="81">
        <f t="shared" si="7"/>
        <v>5443.510737628385</v>
      </c>
      <c r="S62" s="81">
        <f t="shared" si="8"/>
        <v>3163</v>
      </c>
      <c r="T62" s="81">
        <f t="shared" si="9"/>
        <v>6050</v>
      </c>
      <c r="U62" s="81" t="str">
        <f t="shared" si="10"/>
        <v/>
      </c>
      <c r="V62" s="98">
        <f t="shared" si="11"/>
        <v>40905.821661998132</v>
      </c>
      <c r="W62" s="81">
        <f t="shared" si="12"/>
        <v>13082.584367080166</v>
      </c>
      <c r="X62" s="81">
        <f t="shared" si="13"/>
        <v>3163</v>
      </c>
      <c r="Y62" s="81">
        <f t="shared" si="14"/>
        <v>8613.5410483038959</v>
      </c>
      <c r="Z62" s="81">
        <f t="shared" si="15"/>
        <v>16714.682319875203</v>
      </c>
      <c r="AA62" s="114">
        <f t="shared" si="16"/>
        <v>1.2776284754512663</v>
      </c>
      <c r="AC62" s="82">
        <f t="shared" si="17"/>
        <v>8613.5410483038959</v>
      </c>
      <c r="AD62" s="128">
        <f t="shared" si="18"/>
        <v>8614</v>
      </c>
      <c r="AE62" s="81">
        <f t="shared" si="1"/>
        <v>1636.5727991777403</v>
      </c>
      <c r="AF62" s="81">
        <f t="shared" si="19"/>
        <v>1637</v>
      </c>
      <c r="AG62" s="129">
        <f t="shared" si="20"/>
        <v>10251</v>
      </c>
    </row>
    <row r="63" spans="1:33" ht="50.1" customHeight="1" x14ac:dyDescent="0.25">
      <c r="A63" s="113">
        <v>51</v>
      </c>
      <c r="B63" s="19" t="s">
        <v>81</v>
      </c>
      <c r="C63" s="20" t="s">
        <v>11</v>
      </c>
      <c r="D63" s="17">
        <v>1</v>
      </c>
      <c r="E63" s="100">
        <v>58490</v>
      </c>
      <c r="F63" s="18">
        <v>123504.20168067227</v>
      </c>
      <c r="G63" s="18">
        <v>112437</v>
      </c>
      <c r="H63" s="22">
        <v>50756.302521008402</v>
      </c>
      <c r="I63" s="22">
        <v>11169405</v>
      </c>
      <c r="J63" s="77">
        <v>80546</v>
      </c>
      <c r="K63" s="77">
        <v>47268.907563025212</v>
      </c>
      <c r="M63" s="81">
        <f t="shared" si="2"/>
        <v>-2528746.7457260573</v>
      </c>
      <c r="N63" s="81">
        <f t="shared" si="3"/>
        <v>5855148.8633731166</v>
      </c>
      <c r="O63" s="81">
        <f t="shared" si="4"/>
        <v>58490</v>
      </c>
      <c r="P63" s="81">
        <f t="shared" si="5"/>
        <v>123504.20168067227</v>
      </c>
      <c r="Q63" s="81">
        <f t="shared" si="6"/>
        <v>112437</v>
      </c>
      <c r="R63" s="81">
        <f t="shared" si="7"/>
        <v>50756.302521008402</v>
      </c>
      <c r="S63" s="81" t="str">
        <f t="shared" si="8"/>
        <v/>
      </c>
      <c r="T63" s="81">
        <f t="shared" si="9"/>
        <v>80546</v>
      </c>
      <c r="U63" s="81">
        <f t="shared" si="10"/>
        <v>47268.907563025212</v>
      </c>
      <c r="V63" s="98">
        <f t="shared" si="11"/>
        <v>473002.41176470584</v>
      </c>
      <c r="W63" s="81">
        <f t="shared" si="12"/>
        <v>1663201.0588235294</v>
      </c>
      <c r="X63" s="81">
        <f t="shared" si="13"/>
        <v>47268.907563025212</v>
      </c>
      <c r="Y63" s="81">
        <f t="shared" si="14"/>
        <v>150552.31981005048</v>
      </c>
      <c r="Z63" s="81">
        <f t="shared" si="15"/>
        <v>4191947.804549587</v>
      </c>
      <c r="AA63" s="114">
        <f t="shared" si="16"/>
        <v>2.5204095333577858</v>
      </c>
      <c r="AC63" s="82">
        <f t="shared" si="17"/>
        <v>150552.31981005048</v>
      </c>
      <c r="AD63" s="128">
        <f t="shared" si="18"/>
        <v>150552</v>
      </c>
      <c r="AE63" s="81">
        <f t="shared" si="1"/>
        <v>28604.940763909592</v>
      </c>
      <c r="AF63" s="81">
        <f t="shared" si="19"/>
        <v>28605</v>
      </c>
      <c r="AG63" s="129">
        <f t="shared" si="20"/>
        <v>179157</v>
      </c>
    </row>
    <row r="64" spans="1:33" ht="50.1" customHeight="1" x14ac:dyDescent="0.25">
      <c r="A64" s="113">
        <v>52</v>
      </c>
      <c r="B64" s="19" t="s">
        <v>82</v>
      </c>
      <c r="C64" s="20" t="s">
        <v>11</v>
      </c>
      <c r="D64" s="17">
        <v>1</v>
      </c>
      <c r="E64" s="100">
        <v>261494</v>
      </c>
      <c r="F64" s="18">
        <v>205163.86554621847</v>
      </c>
      <c r="G64" s="18">
        <v>212400</v>
      </c>
      <c r="H64" s="22">
        <v>675913.86554621859</v>
      </c>
      <c r="I64" s="22">
        <v>2488200</v>
      </c>
      <c r="J64" s="77">
        <v>126050</v>
      </c>
      <c r="K64" s="77">
        <v>46890.756302521011</v>
      </c>
      <c r="M64" s="81">
        <f t="shared" si="2"/>
        <v>-293977.88848553516</v>
      </c>
      <c r="N64" s="81">
        <f t="shared" si="3"/>
        <v>1441438.5991698089</v>
      </c>
      <c r="O64" s="81">
        <f t="shared" si="4"/>
        <v>261494</v>
      </c>
      <c r="P64" s="81">
        <f t="shared" si="5"/>
        <v>205163.86554621847</v>
      </c>
      <c r="Q64" s="81">
        <f t="shared" si="6"/>
        <v>212400</v>
      </c>
      <c r="R64" s="81">
        <f t="shared" si="7"/>
        <v>675913.86554621859</v>
      </c>
      <c r="S64" s="81" t="str">
        <f t="shared" si="8"/>
        <v/>
      </c>
      <c r="T64" s="81">
        <f t="shared" si="9"/>
        <v>126050</v>
      </c>
      <c r="U64" s="81">
        <f t="shared" si="10"/>
        <v>46890.756302521011</v>
      </c>
      <c r="V64" s="98">
        <f t="shared" si="11"/>
        <v>1527912.4873949583</v>
      </c>
      <c r="W64" s="81">
        <f t="shared" si="12"/>
        <v>573730.35534213693</v>
      </c>
      <c r="X64" s="81">
        <f t="shared" si="13"/>
        <v>46890.756302521011</v>
      </c>
      <c r="Y64" s="81">
        <f t="shared" si="14"/>
        <v>273088.49630015728</v>
      </c>
      <c r="Z64" s="81">
        <f t="shared" si="15"/>
        <v>867708.24382767209</v>
      </c>
      <c r="AA64" s="114">
        <f t="shared" si="16"/>
        <v>1.5123973060658873</v>
      </c>
      <c r="AC64" s="82">
        <f t="shared" si="17"/>
        <v>273088.49630015728</v>
      </c>
      <c r="AD64" s="128">
        <f t="shared" si="18"/>
        <v>273088</v>
      </c>
      <c r="AE64" s="81">
        <f t="shared" si="1"/>
        <v>51886.81429702988</v>
      </c>
      <c r="AF64" s="81">
        <f t="shared" si="19"/>
        <v>51887</v>
      </c>
      <c r="AG64" s="129">
        <f t="shared" si="20"/>
        <v>324975</v>
      </c>
    </row>
    <row r="65" spans="1:33" ht="50.1" customHeight="1" x14ac:dyDescent="0.25">
      <c r="A65" s="113">
        <v>53</v>
      </c>
      <c r="B65" s="19" t="s">
        <v>83</v>
      </c>
      <c r="C65" s="20" t="s">
        <v>11</v>
      </c>
      <c r="D65" s="17">
        <v>1</v>
      </c>
      <c r="E65" s="100">
        <v>147164</v>
      </c>
      <c r="F65" s="18">
        <v>167957.98319327729</v>
      </c>
      <c r="G65" s="18">
        <v>104876</v>
      </c>
      <c r="H65" s="22">
        <v>77174.369747899153</v>
      </c>
      <c r="I65" s="22">
        <v>51384</v>
      </c>
      <c r="J65" s="77">
        <v>140699</v>
      </c>
      <c r="K65" s="77">
        <v>46890.756302521011</v>
      </c>
      <c r="M65" s="81">
        <f t="shared" si="2"/>
        <v>56787.802292853645</v>
      </c>
      <c r="N65" s="81">
        <f t="shared" si="3"/>
        <v>153539.65749105989</v>
      </c>
      <c r="O65" s="81">
        <f t="shared" si="4"/>
        <v>147164</v>
      </c>
      <c r="P65" s="81" t="str">
        <f t="shared" si="5"/>
        <v/>
      </c>
      <c r="Q65" s="81">
        <f t="shared" si="6"/>
        <v>104876</v>
      </c>
      <c r="R65" s="81">
        <f t="shared" si="7"/>
        <v>77174.369747899153</v>
      </c>
      <c r="S65" s="81" t="str">
        <f t="shared" si="8"/>
        <v/>
      </c>
      <c r="T65" s="81">
        <f t="shared" si="9"/>
        <v>140699</v>
      </c>
      <c r="U65" s="81" t="str">
        <f t="shared" si="10"/>
        <v/>
      </c>
      <c r="V65" s="98">
        <f t="shared" si="11"/>
        <v>469913.36974789912</v>
      </c>
      <c r="W65" s="81">
        <f t="shared" si="12"/>
        <v>105163.72989195677</v>
      </c>
      <c r="X65" s="81">
        <f t="shared" si="13"/>
        <v>46890.756302521011</v>
      </c>
      <c r="Y65" s="81">
        <f t="shared" si="14"/>
        <v>94603.723117945076</v>
      </c>
      <c r="Z65" s="81">
        <f t="shared" si="15"/>
        <v>48375.927599103125</v>
      </c>
      <c r="AA65" s="114">
        <f t="shared" si="16"/>
        <v>0.46000581805916962</v>
      </c>
      <c r="AC65" s="82">
        <f t="shared" si="17"/>
        <v>94603.723117945076</v>
      </c>
      <c r="AD65" s="128">
        <f t="shared" si="18"/>
        <v>94604</v>
      </c>
      <c r="AE65" s="81">
        <f t="shared" si="1"/>
        <v>17974.707392409564</v>
      </c>
      <c r="AF65" s="81">
        <f t="shared" si="19"/>
        <v>17975</v>
      </c>
      <c r="AG65" s="129">
        <f t="shared" si="20"/>
        <v>112579</v>
      </c>
    </row>
    <row r="66" spans="1:33" ht="50.1" customHeight="1" x14ac:dyDescent="0.25">
      <c r="A66" s="113">
        <v>54</v>
      </c>
      <c r="B66" s="19" t="s">
        <v>84</v>
      </c>
      <c r="C66" s="20" t="s">
        <v>11</v>
      </c>
      <c r="D66" s="17">
        <v>1</v>
      </c>
      <c r="E66" s="100">
        <v>75204</v>
      </c>
      <c r="F66" s="18">
        <v>100117.64705882352</v>
      </c>
      <c r="G66" s="18">
        <v>87059</v>
      </c>
      <c r="H66" s="22">
        <v>58161.76470588235</v>
      </c>
      <c r="I66" s="22">
        <v>11169405</v>
      </c>
      <c r="J66" s="77">
        <v>30252</v>
      </c>
      <c r="K66" s="77">
        <v>43487.394957983197</v>
      </c>
      <c r="M66" s="81">
        <f t="shared" si="2"/>
        <v>-2544915.8465183889</v>
      </c>
      <c r="N66" s="81">
        <f t="shared" si="3"/>
        <v>5848826.3627248714</v>
      </c>
      <c r="O66" s="81">
        <f t="shared" si="4"/>
        <v>75204</v>
      </c>
      <c r="P66" s="81">
        <f t="shared" si="5"/>
        <v>100117.64705882352</v>
      </c>
      <c r="Q66" s="81">
        <f t="shared" si="6"/>
        <v>87059</v>
      </c>
      <c r="R66" s="81">
        <f t="shared" si="7"/>
        <v>58161.76470588235</v>
      </c>
      <c r="S66" s="81" t="str">
        <f t="shared" si="8"/>
        <v/>
      </c>
      <c r="T66" s="81">
        <f t="shared" si="9"/>
        <v>30252</v>
      </c>
      <c r="U66" s="81">
        <f t="shared" si="10"/>
        <v>43487.394957983197</v>
      </c>
      <c r="V66" s="98">
        <f t="shared" si="11"/>
        <v>394281.80672268907</v>
      </c>
      <c r="W66" s="81">
        <f t="shared" si="12"/>
        <v>1651955.2581032414</v>
      </c>
      <c r="X66" s="81">
        <f t="shared" si="13"/>
        <v>30252</v>
      </c>
      <c r="Y66" s="81">
        <f t="shared" si="14"/>
        <v>127910.79332878771</v>
      </c>
      <c r="Z66" s="81">
        <f t="shared" si="15"/>
        <v>4196871.1046216302</v>
      </c>
      <c r="AA66" s="114">
        <f t="shared" si="16"/>
        <v>2.5405476837432244</v>
      </c>
      <c r="AC66" s="82">
        <f t="shared" si="17"/>
        <v>127910.79332878771</v>
      </c>
      <c r="AD66" s="128">
        <f t="shared" si="18"/>
        <v>127911</v>
      </c>
      <c r="AE66" s="81">
        <f t="shared" si="1"/>
        <v>24303.050732469666</v>
      </c>
      <c r="AF66" s="81">
        <f t="shared" si="19"/>
        <v>24303</v>
      </c>
      <c r="AG66" s="129">
        <f t="shared" si="20"/>
        <v>152214</v>
      </c>
    </row>
    <row r="67" spans="1:33" ht="50.1" customHeight="1" x14ac:dyDescent="0.25">
      <c r="A67" s="113">
        <v>55</v>
      </c>
      <c r="B67" s="19" t="s">
        <v>85</v>
      </c>
      <c r="C67" s="20" t="s">
        <v>11</v>
      </c>
      <c r="D67" s="17">
        <v>1</v>
      </c>
      <c r="E67" s="100">
        <v>53872</v>
      </c>
      <c r="F67" s="18">
        <v>71473.94957983194</v>
      </c>
      <c r="G67" s="18"/>
      <c r="H67" s="22">
        <v>17236.22782446312</v>
      </c>
      <c r="I67" s="22">
        <v>2270800</v>
      </c>
      <c r="J67" s="77">
        <v>57983</v>
      </c>
      <c r="K67" s="77">
        <v>47268.907563025212</v>
      </c>
      <c r="M67" s="81">
        <f t="shared" si="2"/>
        <v>-487220.91389020806</v>
      </c>
      <c r="N67" s="81">
        <f t="shared" si="3"/>
        <v>1326765.6088793147</v>
      </c>
      <c r="O67" s="81">
        <f t="shared" si="4"/>
        <v>53872</v>
      </c>
      <c r="P67" s="81">
        <f t="shared" si="5"/>
        <v>71473.94957983194</v>
      </c>
      <c r="Q67" s="81">
        <f t="shared" si="6"/>
        <v>0</v>
      </c>
      <c r="R67" s="81">
        <f t="shared" si="7"/>
        <v>17236.22782446312</v>
      </c>
      <c r="S67" s="81" t="str">
        <f t="shared" si="8"/>
        <v/>
      </c>
      <c r="T67" s="81">
        <f t="shared" si="9"/>
        <v>57983</v>
      </c>
      <c r="U67" s="81">
        <f t="shared" si="10"/>
        <v>47268.907563025212</v>
      </c>
      <c r="V67" s="98">
        <f t="shared" si="11"/>
        <v>247834.08496732029</v>
      </c>
      <c r="W67" s="81">
        <f t="shared" si="12"/>
        <v>419772.34749455337</v>
      </c>
      <c r="X67" s="81">
        <f t="shared" si="13"/>
        <v>17236.22782446312</v>
      </c>
      <c r="Y67" s="81">
        <f t="shared" si="14"/>
        <v>86298.127636162651</v>
      </c>
      <c r="Z67" s="81">
        <f t="shared" si="15"/>
        <v>906993.26138476143</v>
      </c>
      <c r="AA67" s="114">
        <f t="shared" si="16"/>
        <v>2.1606789175090428</v>
      </c>
      <c r="AC67" s="82">
        <f t="shared" si="17"/>
        <v>86298.127636162651</v>
      </c>
      <c r="AD67" s="128">
        <f t="shared" si="18"/>
        <v>86298</v>
      </c>
      <c r="AE67" s="81">
        <f t="shared" si="1"/>
        <v>16396.644250870904</v>
      </c>
      <c r="AF67" s="81">
        <f t="shared" si="19"/>
        <v>16397</v>
      </c>
      <c r="AG67" s="129">
        <f t="shared" si="20"/>
        <v>102695</v>
      </c>
    </row>
    <row r="68" spans="1:33" ht="50.1" customHeight="1" x14ac:dyDescent="0.25">
      <c r="A68" s="113">
        <v>56</v>
      </c>
      <c r="B68" s="19" t="s">
        <v>86</v>
      </c>
      <c r="C68" s="20" t="s">
        <v>87</v>
      </c>
      <c r="D68" s="17">
        <v>1</v>
      </c>
      <c r="E68" s="100">
        <v>588690</v>
      </c>
      <c r="F68" s="18">
        <v>405882.35294117645</v>
      </c>
      <c r="G68" s="18">
        <v>800000</v>
      </c>
      <c r="H68" s="22">
        <v>371397.0588235294</v>
      </c>
      <c r="I68" s="22">
        <v>1115411</v>
      </c>
      <c r="J68" s="77">
        <v>413319</v>
      </c>
      <c r="K68" s="77">
        <v>51428.571428571428</v>
      </c>
      <c r="M68" s="81">
        <f t="shared" si="2"/>
        <v>193091.64344997343</v>
      </c>
      <c r="N68" s="81">
        <f t="shared" si="3"/>
        <v>877230.6374623914</v>
      </c>
      <c r="O68" s="81">
        <f t="shared" si="4"/>
        <v>588690</v>
      </c>
      <c r="P68" s="81">
        <f t="shared" si="5"/>
        <v>405882.35294117645</v>
      </c>
      <c r="Q68" s="81">
        <f t="shared" si="6"/>
        <v>800000</v>
      </c>
      <c r="R68" s="81">
        <f t="shared" si="7"/>
        <v>371397.0588235294</v>
      </c>
      <c r="S68" s="81" t="str">
        <f t="shared" si="8"/>
        <v/>
      </c>
      <c r="T68" s="81">
        <f t="shared" si="9"/>
        <v>413319</v>
      </c>
      <c r="U68" s="81" t="str">
        <f t="shared" si="10"/>
        <v/>
      </c>
      <c r="V68" s="98">
        <f t="shared" si="11"/>
        <v>2579288.4117647056</v>
      </c>
      <c r="W68" s="81">
        <f t="shared" si="12"/>
        <v>535161.14045618242</v>
      </c>
      <c r="X68" s="81">
        <f t="shared" si="13"/>
        <v>51428.571428571428</v>
      </c>
      <c r="Y68" s="81">
        <f t="shared" si="14"/>
        <v>401545.06228107185</v>
      </c>
      <c r="Z68" s="81">
        <f t="shared" si="15"/>
        <v>342069.49700620899</v>
      </c>
      <c r="AA68" s="114">
        <f t="shared" si="16"/>
        <v>0.6391897152970073</v>
      </c>
      <c r="AC68" s="82">
        <f t="shared" si="17"/>
        <v>401545.06228107185</v>
      </c>
      <c r="AD68" s="128">
        <f t="shared" si="18"/>
        <v>401545</v>
      </c>
      <c r="AE68" s="81">
        <f t="shared" si="1"/>
        <v>76293.561833403655</v>
      </c>
      <c r="AF68" s="81">
        <f t="shared" si="19"/>
        <v>76294</v>
      </c>
      <c r="AG68" s="129">
        <f t="shared" si="20"/>
        <v>477839</v>
      </c>
    </row>
    <row r="69" spans="1:33" ht="50.1" customHeight="1" x14ac:dyDescent="0.25">
      <c r="A69" s="113">
        <v>57</v>
      </c>
      <c r="B69" s="19" t="s">
        <v>88</v>
      </c>
      <c r="C69" s="20" t="s">
        <v>11</v>
      </c>
      <c r="D69" s="17">
        <v>1</v>
      </c>
      <c r="E69" s="100">
        <v>250256</v>
      </c>
      <c r="F69" s="18">
        <v>278319.32773109246</v>
      </c>
      <c r="G69" s="18">
        <v>199000</v>
      </c>
      <c r="H69" s="22">
        <v>41460.084033613442</v>
      </c>
      <c r="I69" s="22">
        <v>6694387</v>
      </c>
      <c r="J69" s="77">
        <v>181512</v>
      </c>
      <c r="K69" s="77">
        <v>45000</v>
      </c>
      <c r="M69" s="81">
        <f t="shared" si="2"/>
        <v>-1370693.1725029668</v>
      </c>
      <c r="N69" s="81">
        <f t="shared" si="3"/>
        <v>3567817.2901500259</v>
      </c>
      <c r="O69" s="81">
        <f t="shared" si="4"/>
        <v>250256</v>
      </c>
      <c r="P69" s="81">
        <f t="shared" si="5"/>
        <v>278319.32773109246</v>
      </c>
      <c r="Q69" s="81">
        <f t="shared" si="6"/>
        <v>199000</v>
      </c>
      <c r="R69" s="81">
        <f t="shared" si="7"/>
        <v>41460.084033613442</v>
      </c>
      <c r="S69" s="81" t="str">
        <f t="shared" si="8"/>
        <v/>
      </c>
      <c r="T69" s="81">
        <f t="shared" si="9"/>
        <v>181512</v>
      </c>
      <c r="U69" s="81">
        <f t="shared" si="10"/>
        <v>45000</v>
      </c>
      <c r="V69" s="98">
        <f t="shared" si="11"/>
        <v>995547.4117647059</v>
      </c>
      <c r="W69" s="81">
        <f t="shared" si="12"/>
        <v>1098562.0588235294</v>
      </c>
      <c r="X69" s="81">
        <f t="shared" si="13"/>
        <v>41460.084033613442</v>
      </c>
      <c r="Y69" s="81">
        <f t="shared" si="14"/>
        <v>227378.05204589828</v>
      </c>
      <c r="Z69" s="81">
        <f t="shared" si="15"/>
        <v>2469255.2313264962</v>
      </c>
      <c r="AA69" s="114">
        <f t="shared" si="16"/>
        <v>2.2477157403113557</v>
      </c>
      <c r="AC69" s="82">
        <f t="shared" si="17"/>
        <v>227378.05204589828</v>
      </c>
      <c r="AD69" s="128">
        <f t="shared" si="18"/>
        <v>227378</v>
      </c>
      <c r="AE69" s="81">
        <f t="shared" si="1"/>
        <v>43201.829888720669</v>
      </c>
      <c r="AF69" s="81">
        <f t="shared" si="19"/>
        <v>43202</v>
      </c>
      <c r="AG69" s="129">
        <f t="shared" si="20"/>
        <v>270580</v>
      </c>
    </row>
    <row r="70" spans="1:33" ht="50.1" customHeight="1" x14ac:dyDescent="0.25">
      <c r="A70" s="113">
        <v>58</v>
      </c>
      <c r="B70" s="19" t="s">
        <v>89</v>
      </c>
      <c r="C70" s="20" t="s">
        <v>26</v>
      </c>
      <c r="D70" s="17">
        <v>1</v>
      </c>
      <c r="E70" s="100">
        <v>213417</v>
      </c>
      <c r="F70" s="18">
        <v>27773.949579831933</v>
      </c>
      <c r="G70" s="18">
        <v>100672</v>
      </c>
      <c r="H70" s="22">
        <v>253644.95798319325</v>
      </c>
      <c r="I70" s="22">
        <v>57760</v>
      </c>
      <c r="J70" s="77">
        <v>31512</v>
      </c>
      <c r="K70" s="77">
        <v>47268.907563025212</v>
      </c>
      <c r="M70" s="81">
        <f t="shared" si="2"/>
        <v>12567.621601261417</v>
      </c>
      <c r="N70" s="81">
        <f t="shared" si="3"/>
        <v>196589.18272046727</v>
      </c>
      <c r="O70" s="81" t="str">
        <f t="shared" si="4"/>
        <v/>
      </c>
      <c r="P70" s="81">
        <f t="shared" si="5"/>
        <v>27773.949579831933</v>
      </c>
      <c r="Q70" s="81">
        <f t="shared" si="6"/>
        <v>100672</v>
      </c>
      <c r="R70" s="81" t="str">
        <f t="shared" si="7"/>
        <v/>
      </c>
      <c r="S70" s="81">
        <f t="shared" si="8"/>
        <v>57760</v>
      </c>
      <c r="T70" s="81">
        <f t="shared" si="9"/>
        <v>31512</v>
      </c>
      <c r="U70" s="81">
        <f t="shared" si="10"/>
        <v>47268.907563025212</v>
      </c>
      <c r="V70" s="98">
        <f t="shared" si="11"/>
        <v>264986.85714285716</v>
      </c>
      <c r="W70" s="81">
        <f t="shared" si="12"/>
        <v>104578.40216086434</v>
      </c>
      <c r="X70" s="81">
        <f t="shared" si="13"/>
        <v>27773.949579831933</v>
      </c>
      <c r="Y70" s="81">
        <f t="shared" si="14"/>
        <v>74735.295728613055</v>
      </c>
      <c r="Z70" s="81">
        <f t="shared" si="15"/>
        <v>92010.780559602921</v>
      </c>
      <c r="AA70" s="114">
        <f t="shared" si="16"/>
        <v>0.87982584031137057</v>
      </c>
      <c r="AC70" s="82">
        <f t="shared" si="17"/>
        <v>74735.295728613055</v>
      </c>
      <c r="AD70" s="128">
        <f t="shared" si="18"/>
        <v>74735</v>
      </c>
      <c r="AE70" s="81">
        <f t="shared" si="1"/>
        <v>14199.706188436481</v>
      </c>
      <c r="AF70" s="81">
        <f t="shared" si="19"/>
        <v>14200</v>
      </c>
      <c r="AG70" s="129">
        <f t="shared" si="20"/>
        <v>88935</v>
      </c>
    </row>
    <row r="71" spans="1:33" ht="50.1" customHeight="1" x14ac:dyDescent="0.25">
      <c r="A71" s="113">
        <v>59</v>
      </c>
      <c r="B71" s="19" t="s">
        <v>90</v>
      </c>
      <c r="C71" s="20" t="s">
        <v>11</v>
      </c>
      <c r="D71" s="17">
        <v>1</v>
      </c>
      <c r="E71" s="100">
        <v>68541</v>
      </c>
      <c r="F71" s="18">
        <v>88714.28571428571</v>
      </c>
      <c r="G71" s="18">
        <v>77143</v>
      </c>
      <c r="H71" s="22">
        <v>37258.403361344535</v>
      </c>
      <c r="I71" s="22">
        <v>63537</v>
      </c>
      <c r="J71" s="77">
        <v>57900</v>
      </c>
      <c r="K71" s="77">
        <v>53697.478991596639</v>
      </c>
      <c r="M71" s="81">
        <f t="shared" si="2"/>
        <v>47180.860684328363</v>
      </c>
      <c r="N71" s="81">
        <f t="shared" si="3"/>
        <v>80473.758763450751</v>
      </c>
      <c r="O71" s="81">
        <f t="shared" si="4"/>
        <v>68541</v>
      </c>
      <c r="P71" s="81" t="str">
        <f t="shared" si="5"/>
        <v/>
      </c>
      <c r="Q71" s="81">
        <f t="shared" si="6"/>
        <v>77143</v>
      </c>
      <c r="R71" s="81" t="str">
        <f t="shared" si="7"/>
        <v/>
      </c>
      <c r="S71" s="81">
        <f t="shared" si="8"/>
        <v>63537</v>
      </c>
      <c r="T71" s="81">
        <f t="shared" si="9"/>
        <v>57900</v>
      </c>
      <c r="U71" s="81">
        <f t="shared" si="10"/>
        <v>53697.478991596639</v>
      </c>
      <c r="V71" s="98">
        <f t="shared" si="11"/>
        <v>320818.47899159661</v>
      </c>
      <c r="W71" s="81">
        <f t="shared" si="12"/>
        <v>63827.309723889557</v>
      </c>
      <c r="X71" s="81">
        <f t="shared" si="13"/>
        <v>37258.403361344535</v>
      </c>
      <c r="Y71" s="81">
        <f t="shared" si="14"/>
        <v>61824.49262133782</v>
      </c>
      <c r="Z71" s="81">
        <f t="shared" si="15"/>
        <v>16646.449039561194</v>
      </c>
      <c r="AA71" s="114">
        <f t="shared" si="16"/>
        <v>0.2608044912369335</v>
      </c>
      <c r="AC71" s="82">
        <f t="shared" si="17"/>
        <v>61824.49262133782</v>
      </c>
      <c r="AD71" s="128">
        <f t="shared" si="18"/>
        <v>61824</v>
      </c>
      <c r="AE71" s="81">
        <f t="shared" si="1"/>
        <v>11746.653598054187</v>
      </c>
      <c r="AF71" s="81">
        <f t="shared" si="19"/>
        <v>11747</v>
      </c>
      <c r="AG71" s="129">
        <f t="shared" si="20"/>
        <v>73571</v>
      </c>
    </row>
    <row r="72" spans="1:33" ht="50.1" customHeight="1" x14ac:dyDescent="0.25">
      <c r="A72" s="113">
        <v>60</v>
      </c>
      <c r="B72" s="19" t="s">
        <v>91</v>
      </c>
      <c r="C72" s="20" t="s">
        <v>92</v>
      </c>
      <c r="D72" s="17">
        <v>1</v>
      </c>
      <c r="E72" s="100">
        <v>106362</v>
      </c>
      <c r="F72" s="18">
        <v>130075.63025210085</v>
      </c>
      <c r="G72" s="18">
        <v>70756</v>
      </c>
      <c r="H72" s="22">
        <v>78329.831932773115</v>
      </c>
      <c r="I72" s="22">
        <v>379500</v>
      </c>
      <c r="J72" s="77">
        <v>84908</v>
      </c>
      <c r="K72" s="77">
        <v>87731.092436974795</v>
      </c>
      <c r="M72" s="81">
        <f t="shared" si="2"/>
        <v>23876.591288375872</v>
      </c>
      <c r="N72" s="81">
        <f t="shared" si="3"/>
        <v>244026.99574643807</v>
      </c>
      <c r="O72" s="81">
        <f t="shared" si="4"/>
        <v>106362</v>
      </c>
      <c r="P72" s="81">
        <f t="shared" si="5"/>
        <v>130075.63025210085</v>
      </c>
      <c r="Q72" s="81">
        <f t="shared" si="6"/>
        <v>70756</v>
      </c>
      <c r="R72" s="81">
        <f t="shared" si="7"/>
        <v>78329.831932773115</v>
      </c>
      <c r="S72" s="81" t="str">
        <f t="shared" si="8"/>
        <v/>
      </c>
      <c r="T72" s="81">
        <f t="shared" si="9"/>
        <v>84908</v>
      </c>
      <c r="U72" s="81">
        <f t="shared" si="10"/>
        <v>87731.092436974795</v>
      </c>
      <c r="V72" s="98">
        <f t="shared" si="11"/>
        <v>558162.55462184874</v>
      </c>
      <c r="W72" s="81">
        <f t="shared" si="12"/>
        <v>133951.79351740697</v>
      </c>
      <c r="X72" s="81">
        <f t="shared" si="13"/>
        <v>70756</v>
      </c>
      <c r="Y72" s="81">
        <f t="shared" si="14"/>
        <v>111685.84096080791</v>
      </c>
      <c r="Z72" s="81">
        <f t="shared" si="15"/>
        <v>110075.2022290311</v>
      </c>
      <c r="AA72" s="114">
        <f t="shared" si="16"/>
        <v>0.82175235835664173</v>
      </c>
      <c r="AC72" s="82">
        <f t="shared" si="17"/>
        <v>111685.84096080791</v>
      </c>
      <c r="AD72" s="128">
        <f t="shared" si="18"/>
        <v>111686</v>
      </c>
      <c r="AE72" s="81">
        <f t="shared" si="1"/>
        <v>21220.309782553501</v>
      </c>
      <c r="AF72" s="81">
        <f t="shared" si="19"/>
        <v>21220</v>
      </c>
      <c r="AG72" s="129">
        <f t="shared" si="20"/>
        <v>132906</v>
      </c>
    </row>
    <row r="73" spans="1:33" ht="50.1" customHeight="1" x14ac:dyDescent="0.25">
      <c r="A73" s="113">
        <v>61</v>
      </c>
      <c r="B73" s="19" t="s">
        <v>93</v>
      </c>
      <c r="C73" s="20" t="s">
        <v>92</v>
      </c>
      <c r="D73" s="17">
        <v>1</v>
      </c>
      <c r="E73" s="100">
        <v>75398</v>
      </c>
      <c r="F73" s="18">
        <v>80983.193277310915</v>
      </c>
      <c r="G73" s="18">
        <v>47899</v>
      </c>
      <c r="H73" s="22">
        <v>67846.638655462186</v>
      </c>
      <c r="I73" s="22">
        <v>7057</v>
      </c>
      <c r="J73" s="77">
        <v>60378</v>
      </c>
      <c r="K73" s="77">
        <v>93781.512605042022</v>
      </c>
      <c r="M73" s="81">
        <f t="shared" si="2"/>
        <v>33609.382796894279</v>
      </c>
      <c r="N73" s="81">
        <f t="shared" si="3"/>
        <v>90203.001356767185</v>
      </c>
      <c r="O73" s="81">
        <f t="shared" si="4"/>
        <v>75398</v>
      </c>
      <c r="P73" s="81">
        <f t="shared" si="5"/>
        <v>80983.193277310915</v>
      </c>
      <c r="Q73" s="81">
        <f t="shared" si="6"/>
        <v>47899</v>
      </c>
      <c r="R73" s="81">
        <f t="shared" si="7"/>
        <v>67846.638655462186</v>
      </c>
      <c r="S73" s="81" t="str">
        <f t="shared" si="8"/>
        <v/>
      </c>
      <c r="T73" s="81">
        <f t="shared" si="9"/>
        <v>60378</v>
      </c>
      <c r="U73" s="81" t="str">
        <f t="shared" si="10"/>
        <v/>
      </c>
      <c r="V73" s="98">
        <f t="shared" si="11"/>
        <v>332504.83193277312</v>
      </c>
      <c r="W73" s="81">
        <f t="shared" si="12"/>
        <v>61906.192076830732</v>
      </c>
      <c r="X73" s="81">
        <f t="shared" si="13"/>
        <v>7057</v>
      </c>
      <c r="Y73" s="81">
        <f t="shared" si="14"/>
        <v>50105.957832511689</v>
      </c>
      <c r="Z73" s="81">
        <f t="shared" si="15"/>
        <v>28296.809279936453</v>
      </c>
      <c r="AA73" s="114">
        <f t="shared" si="16"/>
        <v>0.45709174366302097</v>
      </c>
      <c r="AC73" s="82">
        <f t="shared" si="17"/>
        <v>50105.957832511689</v>
      </c>
      <c r="AD73" s="128">
        <f t="shared" si="18"/>
        <v>50106</v>
      </c>
      <c r="AE73" s="81">
        <f t="shared" si="1"/>
        <v>9520.1319881772197</v>
      </c>
      <c r="AF73" s="81">
        <f t="shared" si="19"/>
        <v>9520</v>
      </c>
      <c r="AG73" s="129">
        <f t="shared" si="20"/>
        <v>59626</v>
      </c>
    </row>
    <row r="74" spans="1:33" ht="50.1" customHeight="1" x14ac:dyDescent="0.25">
      <c r="A74" s="113">
        <v>62</v>
      </c>
      <c r="B74" s="19" t="s">
        <v>94</v>
      </c>
      <c r="C74" s="20" t="s">
        <v>11</v>
      </c>
      <c r="D74" s="17">
        <v>1</v>
      </c>
      <c r="E74" s="100">
        <v>65152</v>
      </c>
      <c r="F74" s="18">
        <v>79050.420168067227</v>
      </c>
      <c r="G74" s="18">
        <v>68739</v>
      </c>
      <c r="H74" s="22">
        <v>56271.008403361346</v>
      </c>
      <c r="I74" s="22">
        <v>1288</v>
      </c>
      <c r="J74" s="77">
        <v>75504</v>
      </c>
      <c r="K74" s="77">
        <v>55966.386554621851</v>
      </c>
      <c r="M74" s="81">
        <f t="shared" si="2"/>
        <v>31165.929941623941</v>
      </c>
      <c r="N74" s="81">
        <f t="shared" si="3"/>
        <v>83682.874380104753</v>
      </c>
      <c r="O74" s="81">
        <f t="shared" si="4"/>
        <v>65152</v>
      </c>
      <c r="P74" s="81">
        <f t="shared" si="5"/>
        <v>79050.420168067227</v>
      </c>
      <c r="Q74" s="81">
        <f t="shared" si="6"/>
        <v>68739</v>
      </c>
      <c r="R74" s="81">
        <f t="shared" si="7"/>
        <v>56271.008403361346</v>
      </c>
      <c r="S74" s="81" t="str">
        <f t="shared" si="8"/>
        <v/>
      </c>
      <c r="T74" s="81">
        <f t="shared" si="9"/>
        <v>75504</v>
      </c>
      <c r="U74" s="81">
        <f t="shared" si="10"/>
        <v>55966.386554621851</v>
      </c>
      <c r="V74" s="98">
        <f t="shared" si="11"/>
        <v>400682.81512605044</v>
      </c>
      <c r="W74" s="81">
        <f t="shared" si="12"/>
        <v>57424.402160864345</v>
      </c>
      <c r="X74" s="81">
        <f t="shared" si="13"/>
        <v>1288</v>
      </c>
      <c r="Y74" s="81">
        <f t="shared" si="14"/>
        <v>37709.221093851025</v>
      </c>
      <c r="Z74" s="81">
        <f t="shared" si="15"/>
        <v>26258.472219240404</v>
      </c>
      <c r="AA74" s="114">
        <f t="shared" si="16"/>
        <v>0.45727027589563618</v>
      </c>
      <c r="AC74" s="82">
        <f t="shared" si="17"/>
        <v>37709.221093851025</v>
      </c>
      <c r="AD74" s="128">
        <f t="shared" si="18"/>
        <v>37709</v>
      </c>
      <c r="AE74" s="81">
        <f t="shared" si="1"/>
        <v>7164.7520078316948</v>
      </c>
      <c r="AF74" s="81">
        <f t="shared" si="19"/>
        <v>7165</v>
      </c>
      <c r="AG74" s="129">
        <f t="shared" si="20"/>
        <v>44874</v>
      </c>
    </row>
    <row r="75" spans="1:33" ht="50.1" customHeight="1" x14ac:dyDescent="0.25">
      <c r="A75" s="113">
        <v>63</v>
      </c>
      <c r="B75" s="19" t="s">
        <v>95</v>
      </c>
      <c r="C75" s="20" t="s">
        <v>11</v>
      </c>
      <c r="D75" s="17">
        <v>1</v>
      </c>
      <c r="E75" s="100">
        <v>10502</v>
      </c>
      <c r="F75" s="18">
        <v>8214.2857142857138</v>
      </c>
      <c r="G75" s="18">
        <v>14286</v>
      </c>
      <c r="H75" s="22">
        <v>20233.426704014939</v>
      </c>
      <c r="I75" s="22">
        <v>1288</v>
      </c>
      <c r="J75" s="77">
        <v>10713</v>
      </c>
      <c r="K75" s="77">
        <v>52184.873949579836</v>
      </c>
      <c r="M75" s="81">
        <f t="shared" si="2"/>
        <v>134.96918143331641</v>
      </c>
      <c r="N75" s="81">
        <f t="shared" si="3"/>
        <v>33414.055495103967</v>
      </c>
      <c r="O75" s="81">
        <f t="shared" si="4"/>
        <v>10502</v>
      </c>
      <c r="P75" s="81">
        <f t="shared" si="5"/>
        <v>8214.2857142857138</v>
      </c>
      <c r="Q75" s="81">
        <f t="shared" si="6"/>
        <v>14286</v>
      </c>
      <c r="R75" s="81">
        <f t="shared" si="7"/>
        <v>20233.426704014939</v>
      </c>
      <c r="S75" s="81">
        <f t="shared" si="8"/>
        <v>1288</v>
      </c>
      <c r="T75" s="81">
        <f t="shared" si="9"/>
        <v>10713</v>
      </c>
      <c r="U75" s="81" t="str">
        <f t="shared" si="10"/>
        <v/>
      </c>
      <c r="V75" s="98">
        <f t="shared" si="11"/>
        <v>65236.712418300653</v>
      </c>
      <c r="W75" s="81">
        <f t="shared" si="12"/>
        <v>16774.51233826864</v>
      </c>
      <c r="X75" s="81">
        <f t="shared" si="13"/>
        <v>1288</v>
      </c>
      <c r="Y75" s="81">
        <f t="shared" si="14"/>
        <v>10872.098009371868</v>
      </c>
      <c r="Z75" s="81">
        <f t="shared" si="15"/>
        <v>16639.543156835323</v>
      </c>
      <c r="AA75" s="114">
        <f t="shared" si="16"/>
        <v>0.99195391325174898</v>
      </c>
      <c r="AC75" s="82">
        <f t="shared" si="17"/>
        <v>10872.098009371868</v>
      </c>
      <c r="AD75" s="128">
        <f t="shared" si="18"/>
        <v>10872</v>
      </c>
      <c r="AE75" s="81">
        <f t="shared" si="1"/>
        <v>2065.6986217806548</v>
      </c>
      <c r="AF75" s="81">
        <f t="shared" si="19"/>
        <v>2066</v>
      </c>
      <c r="AG75" s="129">
        <f t="shared" si="20"/>
        <v>12938</v>
      </c>
    </row>
    <row r="76" spans="1:33" ht="50.1" customHeight="1" x14ac:dyDescent="0.25">
      <c r="A76" s="113">
        <v>64</v>
      </c>
      <c r="B76" s="19" t="s">
        <v>96</v>
      </c>
      <c r="C76" s="20" t="s">
        <v>11</v>
      </c>
      <c r="D76" s="17">
        <v>1</v>
      </c>
      <c r="E76" s="100">
        <v>6705</v>
      </c>
      <c r="F76" s="18">
        <v>7711.7647058823532</v>
      </c>
      <c r="G76" s="18">
        <v>6706</v>
      </c>
      <c r="H76" s="22">
        <v>43560.924369747896</v>
      </c>
      <c r="I76" s="22">
        <v>1288</v>
      </c>
      <c r="J76" s="77">
        <v>323</v>
      </c>
      <c r="K76" s="77">
        <v>55588.23529411765</v>
      </c>
      <c r="M76" s="81">
        <f t="shared" si="2"/>
        <v>-5010.4689356231684</v>
      </c>
      <c r="N76" s="81">
        <f t="shared" si="3"/>
        <v>39834.161612693999</v>
      </c>
      <c r="O76" s="81">
        <f t="shared" si="4"/>
        <v>6705</v>
      </c>
      <c r="P76" s="81">
        <f t="shared" si="5"/>
        <v>7711.7647058823532</v>
      </c>
      <c r="Q76" s="81">
        <f t="shared" si="6"/>
        <v>6706</v>
      </c>
      <c r="R76" s="81" t="str">
        <f t="shared" si="7"/>
        <v/>
      </c>
      <c r="S76" s="81">
        <f t="shared" si="8"/>
        <v>1288</v>
      </c>
      <c r="T76" s="81">
        <f t="shared" si="9"/>
        <v>323</v>
      </c>
      <c r="U76" s="81" t="str">
        <f t="shared" si="10"/>
        <v/>
      </c>
      <c r="V76" s="98">
        <f t="shared" si="11"/>
        <v>22733.764705882353</v>
      </c>
      <c r="W76" s="81">
        <f t="shared" si="12"/>
        <v>17411.846338535415</v>
      </c>
      <c r="X76" s="81">
        <f t="shared" si="13"/>
        <v>323</v>
      </c>
      <c r="Y76" s="81">
        <f t="shared" si="14"/>
        <v>6192.810348125975</v>
      </c>
      <c r="Z76" s="81">
        <f t="shared" si="15"/>
        <v>22422.315274158584</v>
      </c>
      <c r="AA76" s="114">
        <f t="shared" si="16"/>
        <v>1.2877620694672762</v>
      </c>
      <c r="AC76" s="82">
        <f t="shared" si="17"/>
        <v>6192.810348125975</v>
      </c>
      <c r="AD76" s="128">
        <f t="shared" si="18"/>
        <v>6193</v>
      </c>
      <c r="AE76" s="81">
        <f t="shared" si="1"/>
        <v>1176.6339661439351</v>
      </c>
      <c r="AF76" s="81">
        <f t="shared" si="19"/>
        <v>1177</v>
      </c>
      <c r="AG76" s="129">
        <f t="shared" si="20"/>
        <v>7370</v>
      </c>
    </row>
    <row r="77" spans="1:33" ht="50.1" customHeight="1" x14ac:dyDescent="0.25">
      <c r="A77" s="113">
        <v>65</v>
      </c>
      <c r="B77" s="19" t="s">
        <v>97</v>
      </c>
      <c r="C77" s="20" t="s">
        <v>11</v>
      </c>
      <c r="D77" s="17">
        <v>1</v>
      </c>
      <c r="E77" s="100">
        <v>3056</v>
      </c>
      <c r="F77" s="18">
        <v>3382.3529411764703</v>
      </c>
      <c r="G77" s="18">
        <v>2941</v>
      </c>
      <c r="H77" s="22">
        <v>12577.030812324929</v>
      </c>
      <c r="I77" s="22">
        <v>5054</v>
      </c>
      <c r="J77" s="77">
        <v>515</v>
      </c>
      <c r="K77" s="77">
        <v>45378.151260504201</v>
      </c>
      <c r="M77" s="81">
        <f t="shared" si="2"/>
        <v>-5466.6466958083602</v>
      </c>
      <c r="N77" s="81">
        <f t="shared" si="3"/>
        <v>26296.228128381386</v>
      </c>
      <c r="O77" s="81">
        <f t="shared" si="4"/>
        <v>3056</v>
      </c>
      <c r="P77" s="81">
        <f t="shared" si="5"/>
        <v>3382.3529411764703</v>
      </c>
      <c r="Q77" s="81">
        <f t="shared" si="6"/>
        <v>2941</v>
      </c>
      <c r="R77" s="81">
        <f t="shared" si="7"/>
        <v>12577.030812324929</v>
      </c>
      <c r="S77" s="81">
        <f t="shared" si="8"/>
        <v>5054</v>
      </c>
      <c r="T77" s="81">
        <f t="shared" si="9"/>
        <v>515</v>
      </c>
      <c r="U77" s="81" t="str">
        <f t="shared" si="10"/>
        <v/>
      </c>
      <c r="V77" s="98">
        <f t="shared" si="11"/>
        <v>27525.383753501399</v>
      </c>
      <c r="W77" s="81">
        <f t="shared" si="12"/>
        <v>10414.790716286514</v>
      </c>
      <c r="X77" s="81">
        <f t="shared" si="13"/>
        <v>515</v>
      </c>
      <c r="Y77" s="81">
        <f t="shared" si="14"/>
        <v>4623.4067022908712</v>
      </c>
      <c r="Z77" s="81">
        <f t="shared" si="15"/>
        <v>15881.437412094874</v>
      </c>
      <c r="AA77" s="114">
        <f t="shared" si="16"/>
        <v>1.5248926113570087</v>
      </c>
      <c r="AC77" s="82">
        <f t="shared" si="17"/>
        <v>4623.4067022908712</v>
      </c>
      <c r="AD77" s="128">
        <f t="shared" si="18"/>
        <v>4623</v>
      </c>
      <c r="AE77" s="81">
        <f t="shared" ref="AE77:AE140" si="21">+AC77*19/100</f>
        <v>878.44727343526552</v>
      </c>
      <c r="AF77" s="81">
        <f t="shared" si="19"/>
        <v>878</v>
      </c>
      <c r="AG77" s="129">
        <f t="shared" si="20"/>
        <v>5501</v>
      </c>
    </row>
    <row r="78" spans="1:33" ht="50.1" customHeight="1" x14ac:dyDescent="0.25">
      <c r="A78" s="113">
        <v>66</v>
      </c>
      <c r="B78" s="19" t="s">
        <v>98</v>
      </c>
      <c r="C78" s="20" t="s">
        <v>11</v>
      </c>
      <c r="D78" s="17">
        <v>1</v>
      </c>
      <c r="E78" s="100">
        <v>3217</v>
      </c>
      <c r="F78" s="18">
        <v>9857.1428571428569</v>
      </c>
      <c r="G78" s="18">
        <v>8571</v>
      </c>
      <c r="H78" s="22">
        <v>16302.521008403362</v>
      </c>
      <c r="I78" s="22">
        <v>122</v>
      </c>
      <c r="J78" s="77">
        <v>6428</v>
      </c>
      <c r="K78" s="77">
        <v>49915.966386554624</v>
      </c>
      <c r="M78" s="81">
        <f t="shared" ref="M78:M141" si="22">+W78-Z78</f>
        <v>-3375.8359601097618</v>
      </c>
      <c r="N78" s="81">
        <f t="shared" ref="N78:N141" si="23">+W78+Z78</f>
        <v>30351.158889281432</v>
      </c>
      <c r="O78" s="81">
        <f t="shared" ref="O78:O141" si="24">IF(AND(E78&gt;$M78,E78&lt;$N78),E78,"")</f>
        <v>3217</v>
      </c>
      <c r="P78" s="81">
        <f t="shared" ref="P78:P141" si="25">IF(AND(F78&gt;$M78,F78&lt;$N78),F78,"")</f>
        <v>9857.1428571428569</v>
      </c>
      <c r="Q78" s="81">
        <f t="shared" ref="Q78:Q141" si="26">IF(AND(G78&gt;$M78,G78&lt;$N78),G78,"")</f>
        <v>8571</v>
      </c>
      <c r="R78" s="81">
        <f t="shared" ref="R78:R141" si="27">IF(AND(H78&gt;$M78,H78&lt;$N78),H78,"")</f>
        <v>16302.521008403362</v>
      </c>
      <c r="S78" s="81">
        <f t="shared" ref="S78:S141" si="28">IF(AND(I78&gt;$M78,I78&lt;$N78),I78,"")</f>
        <v>122</v>
      </c>
      <c r="T78" s="81">
        <f t="shared" ref="T78:T141" si="29">IF(AND(J78&gt;$M78,J78&lt;$N78),J78,"")</f>
        <v>6428</v>
      </c>
      <c r="U78" s="81" t="str">
        <f t="shared" ref="U78:U141" si="30">IF(AND(K78&gt;$M78,K78&lt;$N78),K78,"")</f>
        <v/>
      </c>
      <c r="V78" s="98">
        <f t="shared" ref="V78:V141" si="31">SUM(O78:U78)</f>
        <v>44497.663865546216</v>
      </c>
      <c r="W78" s="81">
        <f t="shared" ref="W78:W141" si="32">AVERAGE(E78:K78)</f>
        <v>13487.661464585835</v>
      </c>
      <c r="X78" s="81">
        <f t="shared" ref="X78:X141" si="33">MIN(E78:K78)</f>
        <v>122</v>
      </c>
      <c r="Y78" s="81">
        <f t="shared" ref="Y78:Y141" si="34">GEOMEAN(E78:K78)</f>
        <v>5603.4040128377965</v>
      </c>
      <c r="Z78" s="81">
        <f t="shared" ref="Z78:Z141" si="35">STDEVA(E78:K78)</f>
        <v>16863.497424695597</v>
      </c>
      <c r="AA78" s="114">
        <f t="shared" ref="AA78:AA141" si="36">+Z78/W78</f>
        <v>1.2502906800392044</v>
      </c>
      <c r="AC78" s="82">
        <f t="shared" ref="AC78:AC141" si="37">+Y78</f>
        <v>5603.4040128377965</v>
      </c>
      <c r="AD78" s="128">
        <f t="shared" ref="AD78:AD141" si="38">ROUND(AC78,0)</f>
        <v>5603</v>
      </c>
      <c r="AE78" s="81">
        <f t="shared" si="21"/>
        <v>1064.6467624391814</v>
      </c>
      <c r="AF78" s="81">
        <f t="shared" ref="AF78:AF141" si="39">ROUND(AE78,0)</f>
        <v>1065</v>
      </c>
      <c r="AG78" s="129">
        <f t="shared" ref="AG78:AG141" si="40">+AF78+AD78</f>
        <v>6668</v>
      </c>
    </row>
    <row r="79" spans="1:33" ht="50.1" customHeight="1" x14ac:dyDescent="0.25">
      <c r="A79" s="113">
        <v>67</v>
      </c>
      <c r="B79" s="19" t="s">
        <v>99</v>
      </c>
      <c r="C79" s="20" t="s">
        <v>11</v>
      </c>
      <c r="D79" s="17">
        <v>1</v>
      </c>
      <c r="E79" s="100">
        <v>1706</v>
      </c>
      <c r="F79" s="18">
        <v>425.21008403361344</v>
      </c>
      <c r="G79" s="18">
        <v>1600</v>
      </c>
      <c r="H79" s="22">
        <v>16395.891690009335</v>
      </c>
      <c r="I79" s="22">
        <v>130060</v>
      </c>
      <c r="J79" s="77">
        <v>278</v>
      </c>
      <c r="K79" s="77">
        <v>49915.966386554624</v>
      </c>
      <c r="M79" s="81">
        <f t="shared" si="22"/>
        <v>-19584.919094589004</v>
      </c>
      <c r="N79" s="81">
        <f t="shared" si="23"/>
        <v>76836.652854759741</v>
      </c>
      <c r="O79" s="81">
        <f t="shared" si="24"/>
        <v>1706</v>
      </c>
      <c r="P79" s="81">
        <f t="shared" si="25"/>
        <v>425.21008403361344</v>
      </c>
      <c r="Q79" s="81">
        <f t="shared" si="26"/>
        <v>1600</v>
      </c>
      <c r="R79" s="81">
        <f t="shared" si="27"/>
        <v>16395.891690009335</v>
      </c>
      <c r="S79" s="81" t="str">
        <f t="shared" si="28"/>
        <v/>
      </c>
      <c r="T79" s="81">
        <f t="shared" si="29"/>
        <v>278</v>
      </c>
      <c r="U79" s="81">
        <f t="shared" si="30"/>
        <v>49915.966386554624</v>
      </c>
      <c r="V79" s="98">
        <f t="shared" si="31"/>
        <v>70321.06816059757</v>
      </c>
      <c r="W79" s="81">
        <f t="shared" si="32"/>
        <v>28625.866880085367</v>
      </c>
      <c r="X79" s="81">
        <f t="shared" si="33"/>
        <v>278</v>
      </c>
      <c r="Y79" s="81">
        <f t="shared" si="34"/>
        <v>4446.1161601518052</v>
      </c>
      <c r="Z79" s="81">
        <f t="shared" si="35"/>
        <v>48210.785974674371</v>
      </c>
      <c r="AA79" s="114">
        <f t="shared" si="36"/>
        <v>1.6841685939723967</v>
      </c>
      <c r="AC79" s="82">
        <f t="shared" si="37"/>
        <v>4446.1161601518052</v>
      </c>
      <c r="AD79" s="128">
        <f t="shared" si="38"/>
        <v>4446</v>
      </c>
      <c r="AE79" s="81">
        <f t="shared" si="21"/>
        <v>844.762070428843</v>
      </c>
      <c r="AF79" s="81">
        <f t="shared" si="39"/>
        <v>845</v>
      </c>
      <c r="AG79" s="129">
        <f t="shared" si="40"/>
        <v>5291</v>
      </c>
    </row>
    <row r="80" spans="1:33" ht="50.1" customHeight="1" x14ac:dyDescent="0.25">
      <c r="A80" s="113">
        <v>68</v>
      </c>
      <c r="B80" s="19" t="s">
        <v>100</v>
      </c>
      <c r="C80" s="20" t="s">
        <v>11</v>
      </c>
      <c r="D80" s="17">
        <v>1</v>
      </c>
      <c r="E80" s="100">
        <v>1059</v>
      </c>
      <c r="F80" s="18">
        <v>386.55462184873949</v>
      </c>
      <c r="G80" s="18">
        <v>568</v>
      </c>
      <c r="H80" s="22">
        <v>10980.392156862747</v>
      </c>
      <c r="I80" s="22">
        <v>180375</v>
      </c>
      <c r="J80" s="77">
        <v>426</v>
      </c>
      <c r="K80" s="77">
        <v>50672.268907563026</v>
      </c>
      <c r="M80" s="81">
        <f t="shared" si="22"/>
        <v>-31768.712620508682</v>
      </c>
      <c r="N80" s="81">
        <f t="shared" si="23"/>
        <v>101616.48853087283</v>
      </c>
      <c r="O80" s="81">
        <f t="shared" si="24"/>
        <v>1059</v>
      </c>
      <c r="P80" s="81">
        <f t="shared" si="25"/>
        <v>386.55462184873949</v>
      </c>
      <c r="Q80" s="81">
        <f t="shared" si="26"/>
        <v>568</v>
      </c>
      <c r="R80" s="81">
        <f t="shared" si="27"/>
        <v>10980.392156862747</v>
      </c>
      <c r="S80" s="81" t="str">
        <f t="shared" si="28"/>
        <v/>
      </c>
      <c r="T80" s="81">
        <f t="shared" si="29"/>
        <v>426</v>
      </c>
      <c r="U80" s="81">
        <f t="shared" si="30"/>
        <v>50672.268907563026</v>
      </c>
      <c r="V80" s="98">
        <f t="shared" si="31"/>
        <v>64092.215686274511</v>
      </c>
      <c r="W80" s="81">
        <f t="shared" si="32"/>
        <v>34923.887955182072</v>
      </c>
      <c r="X80" s="81">
        <f t="shared" si="33"/>
        <v>386.55462184873949</v>
      </c>
      <c r="Y80" s="81">
        <f t="shared" si="34"/>
        <v>3724.4429832856099</v>
      </c>
      <c r="Z80" s="81">
        <f t="shared" si="35"/>
        <v>66692.600575690754</v>
      </c>
      <c r="AA80" s="114">
        <f t="shared" si="36"/>
        <v>1.9096556678133192</v>
      </c>
      <c r="AC80" s="82">
        <f t="shared" si="37"/>
        <v>3724.4429832856099</v>
      </c>
      <c r="AD80" s="128">
        <f t="shared" si="38"/>
        <v>3724</v>
      </c>
      <c r="AE80" s="81">
        <f t="shared" si="21"/>
        <v>707.64416682426588</v>
      </c>
      <c r="AF80" s="81">
        <f t="shared" si="39"/>
        <v>708</v>
      </c>
      <c r="AG80" s="129">
        <f t="shared" si="40"/>
        <v>4432</v>
      </c>
    </row>
    <row r="81" spans="1:33" ht="50.1" customHeight="1" x14ac:dyDescent="0.25">
      <c r="A81" s="113">
        <v>69</v>
      </c>
      <c r="B81" s="19" t="s">
        <v>101</v>
      </c>
      <c r="C81" s="20" t="s">
        <v>11</v>
      </c>
      <c r="D81" s="17">
        <v>1</v>
      </c>
      <c r="E81" s="100">
        <v>76333</v>
      </c>
      <c r="F81" s="18">
        <v>79050.420168067227</v>
      </c>
      <c r="G81" s="18">
        <v>103600</v>
      </c>
      <c r="H81" s="22">
        <v>172762.6050420168</v>
      </c>
      <c r="I81" s="22">
        <v>274939</v>
      </c>
      <c r="J81" s="77">
        <v>51554</v>
      </c>
      <c r="K81" s="77">
        <v>44243.697478991598</v>
      </c>
      <c r="M81" s="81">
        <f t="shared" si="22"/>
        <v>32112.196335268003</v>
      </c>
      <c r="N81" s="81">
        <f t="shared" si="23"/>
        <v>197168.58157589647</v>
      </c>
      <c r="O81" s="81">
        <f t="shared" si="24"/>
        <v>76333</v>
      </c>
      <c r="P81" s="81">
        <f t="shared" si="25"/>
        <v>79050.420168067227</v>
      </c>
      <c r="Q81" s="81">
        <f t="shared" si="26"/>
        <v>103600</v>
      </c>
      <c r="R81" s="81">
        <f t="shared" si="27"/>
        <v>172762.6050420168</v>
      </c>
      <c r="S81" s="81" t="str">
        <f t="shared" si="28"/>
        <v/>
      </c>
      <c r="T81" s="81">
        <f t="shared" si="29"/>
        <v>51554</v>
      </c>
      <c r="U81" s="81">
        <f t="shared" si="30"/>
        <v>44243.697478991598</v>
      </c>
      <c r="V81" s="98">
        <f t="shared" si="31"/>
        <v>527543.72268907563</v>
      </c>
      <c r="W81" s="81">
        <f t="shared" si="32"/>
        <v>114640.38895558224</v>
      </c>
      <c r="X81" s="81">
        <f t="shared" si="33"/>
        <v>44243.697478991598</v>
      </c>
      <c r="Y81" s="81">
        <f t="shared" si="34"/>
        <v>94585.630535813892</v>
      </c>
      <c r="Z81" s="81">
        <f t="shared" si="35"/>
        <v>82528.192620314236</v>
      </c>
      <c r="AA81" s="114">
        <f t="shared" si="36"/>
        <v>0.71988758388014573</v>
      </c>
      <c r="AC81" s="82">
        <f t="shared" si="37"/>
        <v>94585.630535813892</v>
      </c>
      <c r="AD81" s="128">
        <f t="shared" si="38"/>
        <v>94586</v>
      </c>
      <c r="AE81" s="81">
        <f t="shared" si="21"/>
        <v>17971.269801804639</v>
      </c>
      <c r="AF81" s="81">
        <f t="shared" si="39"/>
        <v>17971</v>
      </c>
      <c r="AG81" s="129">
        <f t="shared" si="40"/>
        <v>112557</v>
      </c>
    </row>
    <row r="82" spans="1:33" ht="50.1" customHeight="1" x14ac:dyDescent="0.25">
      <c r="A82" s="113">
        <v>70</v>
      </c>
      <c r="B82" s="19" t="s">
        <v>102</v>
      </c>
      <c r="C82" s="20" t="s">
        <v>11</v>
      </c>
      <c r="D82" s="17">
        <v>1</v>
      </c>
      <c r="E82" s="100">
        <v>168866</v>
      </c>
      <c r="F82" s="18">
        <v>289915.96638655465</v>
      </c>
      <c r="G82" s="18"/>
      <c r="H82" s="22">
        <v>66670.168067226885</v>
      </c>
      <c r="I82" s="22">
        <v>98491</v>
      </c>
      <c r="J82" s="77">
        <v>201680</v>
      </c>
      <c r="K82" s="77">
        <v>54831.932773109249</v>
      </c>
      <c r="M82" s="81">
        <f t="shared" si="22"/>
        <v>55975.162893525689</v>
      </c>
      <c r="N82" s="81">
        <f t="shared" si="23"/>
        <v>237509.85951543791</v>
      </c>
      <c r="O82" s="81">
        <f t="shared" si="24"/>
        <v>168866</v>
      </c>
      <c r="P82" s="81" t="str">
        <f t="shared" si="25"/>
        <v/>
      </c>
      <c r="Q82" s="81" t="str">
        <f t="shared" si="26"/>
        <v/>
      </c>
      <c r="R82" s="81">
        <f t="shared" si="27"/>
        <v>66670.168067226885</v>
      </c>
      <c r="S82" s="81">
        <f t="shared" si="28"/>
        <v>98491</v>
      </c>
      <c r="T82" s="81">
        <f t="shared" si="29"/>
        <v>201680</v>
      </c>
      <c r="U82" s="81" t="str">
        <f t="shared" si="30"/>
        <v/>
      </c>
      <c r="V82" s="98">
        <f t="shared" si="31"/>
        <v>535707.16806722688</v>
      </c>
      <c r="W82" s="81">
        <f t="shared" si="32"/>
        <v>146742.51120448179</v>
      </c>
      <c r="X82" s="81">
        <f t="shared" si="33"/>
        <v>54831.932773109249</v>
      </c>
      <c r="Y82" s="81">
        <f t="shared" si="34"/>
        <v>123539.68007749313</v>
      </c>
      <c r="Z82" s="81">
        <f t="shared" si="35"/>
        <v>90767.348310956106</v>
      </c>
      <c r="AA82" s="114">
        <f t="shared" si="36"/>
        <v>0.61854841903635016</v>
      </c>
      <c r="AC82" s="82">
        <f t="shared" si="37"/>
        <v>123539.68007749313</v>
      </c>
      <c r="AD82" s="128">
        <f t="shared" si="38"/>
        <v>123540</v>
      </c>
      <c r="AE82" s="81">
        <f t="shared" si="21"/>
        <v>23472.539214723696</v>
      </c>
      <c r="AF82" s="81">
        <f t="shared" si="39"/>
        <v>23473</v>
      </c>
      <c r="AG82" s="129">
        <f t="shared" si="40"/>
        <v>147013</v>
      </c>
    </row>
    <row r="83" spans="1:33" ht="50.1" customHeight="1" x14ac:dyDescent="0.25">
      <c r="A83" s="113">
        <v>71</v>
      </c>
      <c r="B83" s="19" t="s">
        <v>103</v>
      </c>
      <c r="C83" s="20" t="s">
        <v>87</v>
      </c>
      <c r="D83" s="17">
        <v>1</v>
      </c>
      <c r="E83" s="100">
        <v>144540</v>
      </c>
      <c r="F83" s="18">
        <v>676277.31092436973</v>
      </c>
      <c r="G83" s="18">
        <v>588067</v>
      </c>
      <c r="H83" s="22">
        <v>87048.319327731093</v>
      </c>
      <c r="I83" s="22">
        <v>508535</v>
      </c>
      <c r="J83" s="77">
        <v>34500</v>
      </c>
      <c r="K83" s="77">
        <v>51428.571428571428</v>
      </c>
      <c r="M83" s="81">
        <f t="shared" si="22"/>
        <v>18796.199463055178</v>
      </c>
      <c r="N83" s="81">
        <f t="shared" si="23"/>
        <v>578459.85815999401</v>
      </c>
      <c r="O83" s="81">
        <f t="shared" si="24"/>
        <v>144540</v>
      </c>
      <c r="P83" s="81" t="str">
        <f t="shared" si="25"/>
        <v/>
      </c>
      <c r="Q83" s="81" t="str">
        <f t="shared" si="26"/>
        <v/>
      </c>
      <c r="R83" s="81">
        <f t="shared" si="27"/>
        <v>87048.319327731093</v>
      </c>
      <c r="S83" s="81">
        <f t="shared" si="28"/>
        <v>508535</v>
      </c>
      <c r="T83" s="81">
        <f t="shared" si="29"/>
        <v>34500</v>
      </c>
      <c r="U83" s="81">
        <f t="shared" si="30"/>
        <v>51428.571428571428</v>
      </c>
      <c r="V83" s="98">
        <f t="shared" si="31"/>
        <v>826051.89075630263</v>
      </c>
      <c r="W83" s="81">
        <f t="shared" si="32"/>
        <v>298628.02881152462</v>
      </c>
      <c r="X83" s="81">
        <f t="shared" si="33"/>
        <v>34500</v>
      </c>
      <c r="Y83" s="81">
        <f t="shared" si="34"/>
        <v>172336.70360654709</v>
      </c>
      <c r="Z83" s="81">
        <f t="shared" si="35"/>
        <v>279831.82934846944</v>
      </c>
      <c r="AA83" s="114">
        <f t="shared" si="36"/>
        <v>0.93705815379132351</v>
      </c>
      <c r="AC83" s="82">
        <f t="shared" si="37"/>
        <v>172336.70360654709</v>
      </c>
      <c r="AD83" s="128">
        <f t="shared" si="38"/>
        <v>172337</v>
      </c>
      <c r="AE83" s="81">
        <f t="shared" si="21"/>
        <v>32743.973685243949</v>
      </c>
      <c r="AF83" s="81">
        <f t="shared" si="39"/>
        <v>32744</v>
      </c>
      <c r="AG83" s="129">
        <f t="shared" si="40"/>
        <v>205081</v>
      </c>
    </row>
    <row r="84" spans="1:33" ht="50.1" customHeight="1" x14ac:dyDescent="0.25">
      <c r="A84" s="113">
        <v>72</v>
      </c>
      <c r="B84" s="19" t="s">
        <v>104</v>
      </c>
      <c r="C84" s="20" t="s">
        <v>87</v>
      </c>
      <c r="D84" s="17">
        <v>1</v>
      </c>
      <c r="E84" s="100">
        <v>136837</v>
      </c>
      <c r="F84" s="18">
        <v>152495.79831932773</v>
      </c>
      <c r="G84" s="18">
        <v>132605</v>
      </c>
      <c r="H84" s="22">
        <v>86628.151260504193</v>
      </c>
      <c r="I84" s="22">
        <v>1593951</v>
      </c>
      <c r="J84" s="77">
        <v>99453</v>
      </c>
      <c r="K84" s="77">
        <v>42731.092436974795</v>
      </c>
      <c r="M84" s="81">
        <f t="shared" si="22"/>
        <v>-242008.41859344667</v>
      </c>
      <c r="N84" s="81">
        <f t="shared" si="23"/>
        <v>883351.57345539145</v>
      </c>
      <c r="O84" s="81">
        <f t="shared" si="24"/>
        <v>136837</v>
      </c>
      <c r="P84" s="81">
        <f t="shared" si="25"/>
        <v>152495.79831932773</v>
      </c>
      <c r="Q84" s="81">
        <f t="shared" si="26"/>
        <v>132605</v>
      </c>
      <c r="R84" s="81">
        <f t="shared" si="27"/>
        <v>86628.151260504193</v>
      </c>
      <c r="S84" s="81" t="str">
        <f t="shared" si="28"/>
        <v/>
      </c>
      <c r="T84" s="81">
        <f t="shared" si="29"/>
        <v>99453</v>
      </c>
      <c r="U84" s="81">
        <f t="shared" si="30"/>
        <v>42731.092436974795</v>
      </c>
      <c r="V84" s="98">
        <f t="shared" si="31"/>
        <v>650750.04201680666</v>
      </c>
      <c r="W84" s="81">
        <f t="shared" si="32"/>
        <v>320671.57743097242</v>
      </c>
      <c r="X84" s="81">
        <f t="shared" si="33"/>
        <v>42731.092436974795</v>
      </c>
      <c r="Y84" s="81">
        <f t="shared" si="34"/>
        <v>148912.45763307737</v>
      </c>
      <c r="Z84" s="81">
        <f t="shared" si="35"/>
        <v>562679.99602441909</v>
      </c>
      <c r="AA84" s="114">
        <f t="shared" si="36"/>
        <v>1.7546924505510353</v>
      </c>
      <c r="AC84" s="82">
        <f t="shared" si="37"/>
        <v>148912.45763307737</v>
      </c>
      <c r="AD84" s="128">
        <f t="shared" si="38"/>
        <v>148912</v>
      </c>
      <c r="AE84" s="81">
        <f t="shared" si="21"/>
        <v>28293.366950284701</v>
      </c>
      <c r="AF84" s="81">
        <f t="shared" si="39"/>
        <v>28293</v>
      </c>
      <c r="AG84" s="129">
        <f t="shared" si="40"/>
        <v>177205</v>
      </c>
    </row>
    <row r="85" spans="1:33" ht="50.1" customHeight="1" x14ac:dyDescent="0.25">
      <c r="A85" s="113">
        <v>73</v>
      </c>
      <c r="B85" s="19" t="s">
        <v>105</v>
      </c>
      <c r="C85" s="20" t="s">
        <v>87</v>
      </c>
      <c r="D85" s="17">
        <v>1</v>
      </c>
      <c r="E85" s="100">
        <v>30064</v>
      </c>
      <c r="F85" s="18">
        <v>25106.722689075628</v>
      </c>
      <c r="G85" s="18">
        <v>33277</v>
      </c>
      <c r="H85" s="22">
        <v>18179.271708683475</v>
      </c>
      <c r="I85" s="22">
        <v>1599</v>
      </c>
      <c r="J85" s="77">
        <v>3150</v>
      </c>
      <c r="K85" s="77">
        <v>43109.243697478996</v>
      </c>
      <c r="M85" s="81">
        <f t="shared" si="22"/>
        <v>6612.1835687697221</v>
      </c>
      <c r="N85" s="81">
        <f t="shared" si="23"/>
        <v>37526.455887012591</v>
      </c>
      <c r="O85" s="81">
        <f t="shared" si="24"/>
        <v>30064</v>
      </c>
      <c r="P85" s="81">
        <f t="shared" si="25"/>
        <v>25106.722689075628</v>
      </c>
      <c r="Q85" s="81">
        <f t="shared" si="26"/>
        <v>33277</v>
      </c>
      <c r="R85" s="81">
        <f t="shared" si="27"/>
        <v>18179.271708683475</v>
      </c>
      <c r="S85" s="81" t="str">
        <f t="shared" si="28"/>
        <v/>
      </c>
      <c r="T85" s="81" t="str">
        <f t="shared" si="29"/>
        <v/>
      </c>
      <c r="U85" s="81" t="str">
        <f t="shared" si="30"/>
        <v/>
      </c>
      <c r="V85" s="98">
        <f t="shared" si="31"/>
        <v>106626.9943977591</v>
      </c>
      <c r="W85" s="81">
        <f t="shared" si="32"/>
        <v>22069.319727891158</v>
      </c>
      <c r="X85" s="81">
        <f t="shared" si="33"/>
        <v>1599</v>
      </c>
      <c r="Y85" s="81">
        <f t="shared" si="34"/>
        <v>13877.993951461238</v>
      </c>
      <c r="Z85" s="81">
        <f t="shared" si="35"/>
        <v>15457.136159121435</v>
      </c>
      <c r="AA85" s="114">
        <f t="shared" si="36"/>
        <v>0.70039024082771073</v>
      </c>
      <c r="AC85" s="82">
        <f t="shared" si="37"/>
        <v>13877.993951461238</v>
      </c>
      <c r="AD85" s="128">
        <f t="shared" si="38"/>
        <v>13878</v>
      </c>
      <c r="AE85" s="81">
        <f t="shared" si="21"/>
        <v>2636.8188507776354</v>
      </c>
      <c r="AF85" s="81">
        <f t="shared" si="39"/>
        <v>2637</v>
      </c>
      <c r="AG85" s="129">
        <f t="shared" si="40"/>
        <v>16515</v>
      </c>
    </row>
    <row r="86" spans="1:33" ht="50.1" customHeight="1" x14ac:dyDescent="0.25">
      <c r="A86" s="113">
        <v>74</v>
      </c>
      <c r="B86" s="19" t="s">
        <v>106</v>
      </c>
      <c r="C86" s="20" t="s">
        <v>11</v>
      </c>
      <c r="D86" s="17">
        <v>1</v>
      </c>
      <c r="E86" s="100">
        <v>87597</v>
      </c>
      <c r="F86" s="18">
        <v>92579.831932773101</v>
      </c>
      <c r="G86" s="18">
        <v>42743</v>
      </c>
      <c r="H86" s="22">
        <v>17245.564892623715</v>
      </c>
      <c r="I86" s="22">
        <v>1599</v>
      </c>
      <c r="J86" s="77">
        <v>45252</v>
      </c>
      <c r="K86" s="77">
        <v>43487.394957983197</v>
      </c>
      <c r="M86" s="81">
        <f t="shared" si="22"/>
        <v>13784.782056434204</v>
      </c>
      <c r="N86" s="81">
        <f t="shared" si="23"/>
        <v>80644.872738817212</v>
      </c>
      <c r="O86" s="81" t="str">
        <f t="shared" si="24"/>
        <v/>
      </c>
      <c r="P86" s="81" t="str">
        <f t="shared" si="25"/>
        <v/>
      </c>
      <c r="Q86" s="81">
        <f t="shared" si="26"/>
        <v>42743</v>
      </c>
      <c r="R86" s="81">
        <f t="shared" si="27"/>
        <v>17245.564892623715</v>
      </c>
      <c r="S86" s="81" t="str">
        <f t="shared" si="28"/>
        <v/>
      </c>
      <c r="T86" s="81">
        <f t="shared" si="29"/>
        <v>45252</v>
      </c>
      <c r="U86" s="81">
        <f t="shared" si="30"/>
        <v>43487.394957983197</v>
      </c>
      <c r="V86" s="98">
        <f t="shared" si="31"/>
        <v>148727.95985060692</v>
      </c>
      <c r="W86" s="81">
        <f t="shared" si="32"/>
        <v>47214.827397625711</v>
      </c>
      <c r="X86" s="81">
        <f t="shared" si="33"/>
        <v>1599</v>
      </c>
      <c r="Y86" s="81">
        <f t="shared" si="34"/>
        <v>29361.017189593724</v>
      </c>
      <c r="Z86" s="81">
        <f t="shared" si="35"/>
        <v>33430.045341191508</v>
      </c>
      <c r="AA86" s="114">
        <f t="shared" si="36"/>
        <v>0.70804124856067152</v>
      </c>
      <c r="AC86" s="82">
        <f t="shared" si="37"/>
        <v>29361.017189593724</v>
      </c>
      <c r="AD86" s="128">
        <f t="shared" si="38"/>
        <v>29361</v>
      </c>
      <c r="AE86" s="81">
        <f t="shared" si="21"/>
        <v>5578.5932660228073</v>
      </c>
      <c r="AF86" s="81">
        <f t="shared" si="39"/>
        <v>5579</v>
      </c>
      <c r="AG86" s="129">
        <f t="shared" si="40"/>
        <v>34940</v>
      </c>
    </row>
    <row r="87" spans="1:33" ht="50.1" customHeight="1" x14ac:dyDescent="0.25">
      <c r="A87" s="113">
        <v>75</v>
      </c>
      <c r="B87" s="19" t="s">
        <v>107</v>
      </c>
      <c r="C87" s="20" t="s">
        <v>11</v>
      </c>
      <c r="D87" s="17">
        <v>1</v>
      </c>
      <c r="E87" s="100">
        <v>162043</v>
      </c>
      <c r="F87" s="18">
        <v>155974.78991596639</v>
      </c>
      <c r="G87" s="18">
        <v>90937</v>
      </c>
      <c r="H87" s="22">
        <v>9393.0905695611564</v>
      </c>
      <c r="I87" s="22">
        <v>3628</v>
      </c>
      <c r="J87" s="77"/>
      <c r="K87" s="77">
        <v>52563.025210084037</v>
      </c>
      <c r="M87" s="81">
        <f t="shared" si="22"/>
        <v>9535.9887380333384</v>
      </c>
      <c r="N87" s="81">
        <f t="shared" si="23"/>
        <v>148643.64649383721</v>
      </c>
      <c r="O87" s="81" t="str">
        <f t="shared" si="24"/>
        <v/>
      </c>
      <c r="P87" s="81" t="str">
        <f t="shared" si="25"/>
        <v/>
      </c>
      <c r="Q87" s="81">
        <f t="shared" si="26"/>
        <v>90937</v>
      </c>
      <c r="R87" s="81" t="str">
        <f t="shared" si="27"/>
        <v/>
      </c>
      <c r="S87" s="81" t="str">
        <f t="shared" si="28"/>
        <v/>
      </c>
      <c r="T87" s="81" t="str">
        <f t="shared" si="29"/>
        <v/>
      </c>
      <c r="U87" s="81">
        <f t="shared" si="30"/>
        <v>52563.025210084037</v>
      </c>
      <c r="V87" s="98">
        <f t="shared" si="31"/>
        <v>143500.02521008404</v>
      </c>
      <c r="W87" s="81">
        <f t="shared" si="32"/>
        <v>79089.817615935273</v>
      </c>
      <c r="X87" s="81">
        <f t="shared" si="33"/>
        <v>3628</v>
      </c>
      <c r="Y87" s="81">
        <f t="shared" si="34"/>
        <v>40034.115825895999</v>
      </c>
      <c r="Z87" s="81">
        <f t="shared" si="35"/>
        <v>69553.828877901935</v>
      </c>
      <c r="AA87" s="114">
        <f t="shared" si="36"/>
        <v>0.87942836353042753</v>
      </c>
      <c r="AC87" s="82">
        <f t="shared" si="37"/>
        <v>40034.115825895999</v>
      </c>
      <c r="AD87" s="128">
        <f t="shared" si="38"/>
        <v>40034</v>
      </c>
      <c r="AE87" s="81">
        <f t="shared" si="21"/>
        <v>7606.4820069202397</v>
      </c>
      <c r="AF87" s="81">
        <f t="shared" si="39"/>
        <v>7606</v>
      </c>
      <c r="AG87" s="129">
        <f t="shared" si="40"/>
        <v>47640</v>
      </c>
    </row>
    <row r="88" spans="1:33" ht="50.1" customHeight="1" x14ac:dyDescent="0.25">
      <c r="A88" s="113">
        <v>76</v>
      </c>
      <c r="B88" s="19" t="s">
        <v>108</v>
      </c>
      <c r="C88" s="20" t="s">
        <v>11</v>
      </c>
      <c r="D88" s="17">
        <v>1</v>
      </c>
      <c r="E88" s="100">
        <v>16113</v>
      </c>
      <c r="F88" s="18">
        <v>17201.680672268907</v>
      </c>
      <c r="G88" s="18">
        <v>16143</v>
      </c>
      <c r="H88" s="22">
        <v>11643.323996265173</v>
      </c>
      <c r="I88" s="22">
        <v>232501</v>
      </c>
      <c r="J88" s="77">
        <v>5742</v>
      </c>
      <c r="K88" s="77">
        <v>42352.941176470587</v>
      </c>
      <c r="M88" s="81">
        <f t="shared" si="22"/>
        <v>-32994.467167351344</v>
      </c>
      <c r="N88" s="81">
        <f t="shared" si="23"/>
        <v>130622.16598020983</v>
      </c>
      <c r="O88" s="81">
        <f t="shared" si="24"/>
        <v>16113</v>
      </c>
      <c r="P88" s="81">
        <f t="shared" si="25"/>
        <v>17201.680672268907</v>
      </c>
      <c r="Q88" s="81">
        <f t="shared" si="26"/>
        <v>16143</v>
      </c>
      <c r="R88" s="81">
        <f t="shared" si="27"/>
        <v>11643.323996265173</v>
      </c>
      <c r="S88" s="81" t="str">
        <f t="shared" si="28"/>
        <v/>
      </c>
      <c r="T88" s="81">
        <f t="shared" si="29"/>
        <v>5742</v>
      </c>
      <c r="U88" s="81">
        <f t="shared" si="30"/>
        <v>42352.941176470587</v>
      </c>
      <c r="V88" s="98">
        <f t="shared" si="31"/>
        <v>109195.94584500467</v>
      </c>
      <c r="W88" s="81">
        <f t="shared" si="32"/>
        <v>48813.849406429239</v>
      </c>
      <c r="X88" s="81">
        <f t="shared" si="33"/>
        <v>5742</v>
      </c>
      <c r="Y88" s="81">
        <f t="shared" si="34"/>
        <v>22528.90144525146</v>
      </c>
      <c r="Z88" s="81">
        <f t="shared" si="35"/>
        <v>81808.316573780583</v>
      </c>
      <c r="AA88" s="114">
        <f t="shared" si="36"/>
        <v>1.6759243036261275</v>
      </c>
      <c r="AC88" s="82">
        <f t="shared" si="37"/>
        <v>22528.90144525146</v>
      </c>
      <c r="AD88" s="128">
        <f t="shared" si="38"/>
        <v>22529</v>
      </c>
      <c r="AE88" s="81">
        <f t="shared" si="21"/>
        <v>4280.4912745977772</v>
      </c>
      <c r="AF88" s="81">
        <f t="shared" si="39"/>
        <v>4280</v>
      </c>
      <c r="AG88" s="129">
        <f t="shared" si="40"/>
        <v>26809</v>
      </c>
    </row>
    <row r="89" spans="1:33" ht="50.1" customHeight="1" x14ac:dyDescent="0.25">
      <c r="A89" s="113">
        <v>77</v>
      </c>
      <c r="B89" s="19" t="s">
        <v>109</v>
      </c>
      <c r="C89" s="20" t="s">
        <v>11</v>
      </c>
      <c r="D89" s="17">
        <v>1</v>
      </c>
      <c r="E89" s="100">
        <v>89625</v>
      </c>
      <c r="F89" s="18">
        <v>98378.151260504193</v>
      </c>
      <c r="G89" s="18">
        <v>45161</v>
      </c>
      <c r="H89" s="22">
        <v>47674.36974789916</v>
      </c>
      <c r="I89" s="22">
        <v>232501</v>
      </c>
      <c r="J89" s="77">
        <v>44117</v>
      </c>
      <c r="K89" s="77">
        <v>49159.663865546223</v>
      </c>
      <c r="M89" s="81">
        <f t="shared" si="22"/>
        <v>18500.410584305733</v>
      </c>
      <c r="N89" s="81">
        <f t="shared" si="23"/>
        <v>154818.49937967988</v>
      </c>
      <c r="O89" s="81">
        <f t="shared" si="24"/>
        <v>89625</v>
      </c>
      <c r="P89" s="81">
        <f t="shared" si="25"/>
        <v>98378.151260504193</v>
      </c>
      <c r="Q89" s="81">
        <f t="shared" si="26"/>
        <v>45161</v>
      </c>
      <c r="R89" s="81">
        <f t="shared" si="27"/>
        <v>47674.36974789916</v>
      </c>
      <c r="S89" s="81" t="str">
        <f t="shared" si="28"/>
        <v/>
      </c>
      <c r="T89" s="81">
        <f t="shared" si="29"/>
        <v>44117</v>
      </c>
      <c r="U89" s="81">
        <f t="shared" si="30"/>
        <v>49159.663865546223</v>
      </c>
      <c r="V89" s="98">
        <f t="shared" si="31"/>
        <v>374115.18487394962</v>
      </c>
      <c r="W89" s="81">
        <f t="shared" si="32"/>
        <v>86659.454981992807</v>
      </c>
      <c r="X89" s="81">
        <f t="shared" si="33"/>
        <v>44117</v>
      </c>
      <c r="Y89" s="81">
        <f t="shared" si="34"/>
        <v>71520.552803748011</v>
      </c>
      <c r="Z89" s="81">
        <f t="shared" si="35"/>
        <v>68159.044397687074</v>
      </c>
      <c r="AA89" s="114">
        <f t="shared" si="36"/>
        <v>0.78651595964745014</v>
      </c>
      <c r="AC89" s="82">
        <f t="shared" si="37"/>
        <v>71520.552803748011</v>
      </c>
      <c r="AD89" s="128">
        <f t="shared" si="38"/>
        <v>71521</v>
      </c>
      <c r="AE89" s="81">
        <f t="shared" si="21"/>
        <v>13588.90503271212</v>
      </c>
      <c r="AF89" s="81">
        <f t="shared" si="39"/>
        <v>13589</v>
      </c>
      <c r="AG89" s="129">
        <f t="shared" si="40"/>
        <v>85110</v>
      </c>
    </row>
    <row r="90" spans="1:33" ht="50.1" customHeight="1" x14ac:dyDescent="0.25">
      <c r="A90" s="113">
        <v>78</v>
      </c>
      <c r="B90" s="19" t="s">
        <v>110</v>
      </c>
      <c r="C90" s="20" t="s">
        <v>11</v>
      </c>
      <c r="D90" s="17">
        <v>1</v>
      </c>
      <c r="E90" s="100">
        <v>158319</v>
      </c>
      <c r="F90" s="18">
        <v>179554.62184873948</v>
      </c>
      <c r="G90" s="18">
        <v>97974</v>
      </c>
      <c r="H90" s="22">
        <v>47674.36974789916</v>
      </c>
      <c r="I90" s="22">
        <v>203769</v>
      </c>
      <c r="J90" s="77">
        <v>95546</v>
      </c>
      <c r="K90" s="77">
        <v>49915.966386554624</v>
      </c>
      <c r="M90" s="81">
        <f t="shared" si="22"/>
        <v>56714.202724629969</v>
      </c>
      <c r="N90" s="81">
        <f t="shared" si="23"/>
        <v>181215.21384199668</v>
      </c>
      <c r="O90" s="81">
        <f t="shared" si="24"/>
        <v>158319</v>
      </c>
      <c r="P90" s="81">
        <f t="shared" si="25"/>
        <v>179554.62184873948</v>
      </c>
      <c r="Q90" s="81">
        <f t="shared" si="26"/>
        <v>97974</v>
      </c>
      <c r="R90" s="81" t="str">
        <f t="shared" si="27"/>
        <v/>
      </c>
      <c r="S90" s="81" t="str">
        <f t="shared" si="28"/>
        <v/>
      </c>
      <c r="T90" s="81">
        <f t="shared" si="29"/>
        <v>95546</v>
      </c>
      <c r="U90" s="81" t="str">
        <f t="shared" si="30"/>
        <v/>
      </c>
      <c r="V90" s="98">
        <f t="shared" si="31"/>
        <v>531393.62184873945</v>
      </c>
      <c r="W90" s="81">
        <f t="shared" si="32"/>
        <v>118964.70828331333</v>
      </c>
      <c r="X90" s="81">
        <f t="shared" si="33"/>
        <v>47674.36974789916</v>
      </c>
      <c r="Y90" s="81">
        <f t="shared" si="34"/>
        <v>103709.01391256391</v>
      </c>
      <c r="Z90" s="81">
        <f t="shared" si="35"/>
        <v>62250.505558683362</v>
      </c>
      <c r="AA90" s="114">
        <f t="shared" si="36"/>
        <v>0.52326867738316452</v>
      </c>
      <c r="AC90" s="82">
        <f t="shared" si="37"/>
        <v>103709.01391256391</v>
      </c>
      <c r="AD90" s="128">
        <f t="shared" si="38"/>
        <v>103709</v>
      </c>
      <c r="AE90" s="81">
        <f t="shared" si="21"/>
        <v>19704.712643387142</v>
      </c>
      <c r="AF90" s="81">
        <f t="shared" si="39"/>
        <v>19705</v>
      </c>
      <c r="AG90" s="129">
        <f t="shared" si="40"/>
        <v>123414</v>
      </c>
    </row>
    <row r="91" spans="1:33" ht="50.1" customHeight="1" x14ac:dyDescent="0.25">
      <c r="A91" s="113">
        <v>79</v>
      </c>
      <c r="B91" s="19" t="s">
        <v>111</v>
      </c>
      <c r="C91" s="20" t="s">
        <v>11</v>
      </c>
      <c r="D91" s="17">
        <v>1</v>
      </c>
      <c r="E91" s="100">
        <v>122613</v>
      </c>
      <c r="F91" s="18">
        <v>120218.48739495799</v>
      </c>
      <c r="G91" s="18"/>
      <c r="H91" s="22">
        <v>82531.512605042008</v>
      </c>
      <c r="I91" s="22">
        <v>587083</v>
      </c>
      <c r="J91" s="77">
        <v>60030</v>
      </c>
      <c r="K91" s="77">
        <v>41596.638655462186</v>
      </c>
      <c r="M91" s="81">
        <f t="shared" si="22"/>
        <v>-38307.772220757644</v>
      </c>
      <c r="N91" s="81">
        <f t="shared" si="23"/>
        <v>376331.98510591174</v>
      </c>
      <c r="O91" s="81">
        <f t="shared" si="24"/>
        <v>122613</v>
      </c>
      <c r="P91" s="81">
        <f t="shared" si="25"/>
        <v>120218.48739495799</v>
      </c>
      <c r="Q91" s="81">
        <f t="shared" si="26"/>
        <v>0</v>
      </c>
      <c r="R91" s="81">
        <f t="shared" si="27"/>
        <v>82531.512605042008</v>
      </c>
      <c r="S91" s="81" t="str">
        <f t="shared" si="28"/>
        <v/>
      </c>
      <c r="T91" s="81">
        <f t="shared" si="29"/>
        <v>60030</v>
      </c>
      <c r="U91" s="81">
        <f t="shared" si="30"/>
        <v>41596.638655462186</v>
      </c>
      <c r="V91" s="98">
        <f t="shared" si="31"/>
        <v>426989.63865546219</v>
      </c>
      <c r="W91" s="81">
        <f t="shared" si="32"/>
        <v>169012.10644257703</v>
      </c>
      <c r="X91" s="81">
        <f t="shared" si="33"/>
        <v>41596.638655462186</v>
      </c>
      <c r="Y91" s="81">
        <f t="shared" si="34"/>
        <v>110122.38569377971</v>
      </c>
      <c r="Z91" s="81">
        <f t="shared" si="35"/>
        <v>207319.87866333468</v>
      </c>
      <c r="AA91" s="114">
        <f t="shared" si="36"/>
        <v>1.2266569716635829</v>
      </c>
      <c r="AC91" s="82">
        <f t="shared" si="37"/>
        <v>110122.38569377971</v>
      </c>
      <c r="AD91" s="128">
        <f t="shared" si="38"/>
        <v>110122</v>
      </c>
      <c r="AE91" s="81">
        <f t="shared" si="21"/>
        <v>20923.253281818143</v>
      </c>
      <c r="AF91" s="81">
        <f t="shared" si="39"/>
        <v>20923</v>
      </c>
      <c r="AG91" s="129">
        <f t="shared" si="40"/>
        <v>131045</v>
      </c>
    </row>
    <row r="92" spans="1:33" ht="50.1" customHeight="1" x14ac:dyDescent="0.25">
      <c r="A92" s="113">
        <v>80</v>
      </c>
      <c r="B92" s="19" t="s">
        <v>112</v>
      </c>
      <c r="C92" s="20" t="s">
        <v>11</v>
      </c>
      <c r="D92" s="17">
        <v>1</v>
      </c>
      <c r="E92" s="100">
        <v>12622</v>
      </c>
      <c r="F92" s="18">
        <v>12756.302521008402</v>
      </c>
      <c r="G92" s="18">
        <v>16200</v>
      </c>
      <c r="H92" s="22">
        <v>9495.7983193277323</v>
      </c>
      <c r="I92" s="22">
        <v>1001677</v>
      </c>
      <c r="J92" s="77">
        <v>8319</v>
      </c>
      <c r="K92" s="77">
        <v>45378.151260504201</v>
      </c>
      <c r="M92" s="81">
        <f t="shared" si="22"/>
        <v>-214152.33624269202</v>
      </c>
      <c r="N92" s="81">
        <f t="shared" si="23"/>
        <v>530280.40827150363</v>
      </c>
      <c r="O92" s="81">
        <f t="shared" si="24"/>
        <v>12622</v>
      </c>
      <c r="P92" s="81">
        <f t="shared" si="25"/>
        <v>12756.302521008402</v>
      </c>
      <c r="Q92" s="81">
        <f t="shared" si="26"/>
        <v>16200</v>
      </c>
      <c r="R92" s="81">
        <f t="shared" si="27"/>
        <v>9495.7983193277323</v>
      </c>
      <c r="S92" s="81" t="str">
        <f t="shared" si="28"/>
        <v/>
      </c>
      <c r="T92" s="81">
        <f t="shared" si="29"/>
        <v>8319</v>
      </c>
      <c r="U92" s="81">
        <f t="shared" si="30"/>
        <v>45378.151260504201</v>
      </c>
      <c r="V92" s="98">
        <f t="shared" si="31"/>
        <v>104771.25210084033</v>
      </c>
      <c r="W92" s="81">
        <f t="shared" si="32"/>
        <v>158064.03601440578</v>
      </c>
      <c r="X92" s="81">
        <f t="shared" si="33"/>
        <v>8319</v>
      </c>
      <c r="Y92" s="81">
        <f t="shared" si="34"/>
        <v>26577.029831877615</v>
      </c>
      <c r="Z92" s="81">
        <f t="shared" si="35"/>
        <v>372216.3722570978</v>
      </c>
      <c r="AA92" s="114">
        <f t="shared" si="36"/>
        <v>2.3548454262117819</v>
      </c>
      <c r="AC92" s="82">
        <f t="shared" si="37"/>
        <v>26577.029831877615</v>
      </c>
      <c r="AD92" s="128">
        <f t="shared" si="38"/>
        <v>26577</v>
      </c>
      <c r="AE92" s="81">
        <f t="shared" si="21"/>
        <v>5049.6356680567469</v>
      </c>
      <c r="AF92" s="81">
        <f t="shared" si="39"/>
        <v>5050</v>
      </c>
      <c r="AG92" s="129">
        <f t="shared" si="40"/>
        <v>31627</v>
      </c>
    </row>
    <row r="93" spans="1:33" ht="50.1" customHeight="1" x14ac:dyDescent="0.25">
      <c r="A93" s="113">
        <v>81</v>
      </c>
      <c r="B93" s="19" t="s">
        <v>113</v>
      </c>
      <c r="C93" s="20" t="s">
        <v>11</v>
      </c>
      <c r="D93" s="17">
        <v>1</v>
      </c>
      <c r="E93" s="100">
        <v>80409</v>
      </c>
      <c r="F93" s="18">
        <v>287983.19327731093</v>
      </c>
      <c r="G93" s="18">
        <v>298000</v>
      </c>
      <c r="H93" s="22">
        <v>194296.21848739497</v>
      </c>
      <c r="I93" s="22">
        <v>4962</v>
      </c>
      <c r="J93" s="77">
        <v>41771</v>
      </c>
      <c r="K93" s="77">
        <v>50294.117647058825</v>
      </c>
      <c r="M93" s="81">
        <f t="shared" si="22"/>
        <v>14872.122883245742</v>
      </c>
      <c r="N93" s="81">
        <f t="shared" si="23"/>
        <v>258760.88552011561</v>
      </c>
      <c r="O93" s="81">
        <f t="shared" si="24"/>
        <v>80409</v>
      </c>
      <c r="P93" s="81" t="str">
        <f t="shared" si="25"/>
        <v/>
      </c>
      <c r="Q93" s="81" t="str">
        <f t="shared" si="26"/>
        <v/>
      </c>
      <c r="R93" s="81">
        <f t="shared" si="27"/>
        <v>194296.21848739497</v>
      </c>
      <c r="S93" s="81" t="str">
        <f t="shared" si="28"/>
        <v/>
      </c>
      <c r="T93" s="81">
        <f t="shared" si="29"/>
        <v>41771</v>
      </c>
      <c r="U93" s="81">
        <f t="shared" si="30"/>
        <v>50294.117647058825</v>
      </c>
      <c r="V93" s="98">
        <f t="shared" si="31"/>
        <v>366770.33613445377</v>
      </c>
      <c r="W93" s="81">
        <f t="shared" si="32"/>
        <v>136816.50420168068</v>
      </c>
      <c r="X93" s="81">
        <f t="shared" si="33"/>
        <v>4962</v>
      </c>
      <c r="Y93" s="81">
        <f t="shared" si="34"/>
        <v>75494.352246654205</v>
      </c>
      <c r="Z93" s="81">
        <f t="shared" si="35"/>
        <v>121944.38131843494</v>
      </c>
      <c r="AA93" s="114">
        <f t="shared" si="36"/>
        <v>0.89129876567140753</v>
      </c>
      <c r="AC93" s="82">
        <f t="shared" si="37"/>
        <v>75494.352246654205</v>
      </c>
      <c r="AD93" s="128">
        <f t="shared" si="38"/>
        <v>75494</v>
      </c>
      <c r="AE93" s="81">
        <f t="shared" si="21"/>
        <v>14343.9269268643</v>
      </c>
      <c r="AF93" s="81">
        <f t="shared" si="39"/>
        <v>14344</v>
      </c>
      <c r="AG93" s="129">
        <f t="shared" si="40"/>
        <v>89838</v>
      </c>
    </row>
    <row r="94" spans="1:33" ht="50.1" customHeight="1" x14ac:dyDescent="0.25">
      <c r="A94" s="113">
        <v>82</v>
      </c>
      <c r="B94" s="19" t="s">
        <v>114</v>
      </c>
      <c r="C94" s="20" t="s">
        <v>34</v>
      </c>
      <c r="D94" s="17">
        <v>1</v>
      </c>
      <c r="E94" s="100">
        <v>24016</v>
      </c>
      <c r="F94" s="18">
        <v>18554.621848739498</v>
      </c>
      <c r="G94" s="18">
        <v>16134</v>
      </c>
      <c r="H94" s="22">
        <v>16311.858076563958</v>
      </c>
      <c r="I94" s="22">
        <v>8351</v>
      </c>
      <c r="J94" s="77">
        <v>15126</v>
      </c>
      <c r="K94" s="77">
        <v>50294.117647058825</v>
      </c>
      <c r="M94" s="81">
        <f t="shared" si="22"/>
        <v>7636.0057882409947</v>
      </c>
      <c r="N94" s="81">
        <f t="shared" si="23"/>
        <v>34874.736375291082</v>
      </c>
      <c r="O94" s="81">
        <f t="shared" si="24"/>
        <v>24016</v>
      </c>
      <c r="P94" s="81">
        <f t="shared" si="25"/>
        <v>18554.621848739498</v>
      </c>
      <c r="Q94" s="81">
        <f t="shared" si="26"/>
        <v>16134</v>
      </c>
      <c r="R94" s="81">
        <f t="shared" si="27"/>
        <v>16311.858076563958</v>
      </c>
      <c r="S94" s="81">
        <f t="shared" si="28"/>
        <v>8351</v>
      </c>
      <c r="T94" s="81">
        <f t="shared" si="29"/>
        <v>15126</v>
      </c>
      <c r="U94" s="81" t="str">
        <f t="shared" si="30"/>
        <v/>
      </c>
      <c r="V94" s="98">
        <f t="shared" si="31"/>
        <v>98493.479925303458</v>
      </c>
      <c r="W94" s="81">
        <f t="shared" si="32"/>
        <v>21255.371081766039</v>
      </c>
      <c r="X94" s="81">
        <f t="shared" si="33"/>
        <v>8351</v>
      </c>
      <c r="Y94" s="81">
        <f t="shared" si="34"/>
        <v>18512.028322582813</v>
      </c>
      <c r="Z94" s="81">
        <f t="shared" si="35"/>
        <v>13619.365293525045</v>
      </c>
      <c r="AA94" s="114">
        <f t="shared" si="36"/>
        <v>0.64074935418127998</v>
      </c>
      <c r="AC94" s="82">
        <f t="shared" si="37"/>
        <v>18512.028322582813</v>
      </c>
      <c r="AD94" s="128">
        <f t="shared" si="38"/>
        <v>18512</v>
      </c>
      <c r="AE94" s="81">
        <f t="shared" si="21"/>
        <v>3517.2853812907347</v>
      </c>
      <c r="AF94" s="81">
        <f t="shared" si="39"/>
        <v>3517</v>
      </c>
      <c r="AG94" s="129">
        <f t="shared" si="40"/>
        <v>22029</v>
      </c>
    </row>
    <row r="95" spans="1:33" ht="50.1" customHeight="1" x14ac:dyDescent="0.25">
      <c r="A95" s="113">
        <v>83</v>
      </c>
      <c r="B95" s="19" t="s">
        <v>115</v>
      </c>
      <c r="C95" s="20" t="s">
        <v>11</v>
      </c>
      <c r="D95" s="17">
        <v>1</v>
      </c>
      <c r="E95" s="100">
        <v>18025</v>
      </c>
      <c r="F95" s="18">
        <v>14302.521008403362</v>
      </c>
      <c r="G95" s="18">
        <v>16134</v>
      </c>
      <c r="H95" s="22">
        <v>22337.06816059757</v>
      </c>
      <c r="I95" s="22">
        <v>599356</v>
      </c>
      <c r="J95" s="77">
        <v>17699</v>
      </c>
      <c r="K95" s="77">
        <v>45378.151260504201</v>
      </c>
      <c r="M95" s="81">
        <f t="shared" si="22"/>
        <v>-113611.88702578381</v>
      </c>
      <c r="N95" s="81">
        <f t="shared" si="23"/>
        <v>323106.6700056424</v>
      </c>
      <c r="O95" s="81">
        <f t="shared" si="24"/>
        <v>18025</v>
      </c>
      <c r="P95" s="81">
        <f t="shared" si="25"/>
        <v>14302.521008403362</v>
      </c>
      <c r="Q95" s="81">
        <f t="shared" si="26"/>
        <v>16134</v>
      </c>
      <c r="R95" s="81">
        <f t="shared" si="27"/>
        <v>22337.06816059757</v>
      </c>
      <c r="S95" s="81" t="str">
        <f t="shared" si="28"/>
        <v/>
      </c>
      <c r="T95" s="81">
        <f t="shared" si="29"/>
        <v>17699</v>
      </c>
      <c r="U95" s="81">
        <f t="shared" si="30"/>
        <v>45378.151260504201</v>
      </c>
      <c r="V95" s="98">
        <f t="shared" si="31"/>
        <v>133875.74042950512</v>
      </c>
      <c r="W95" s="81">
        <f t="shared" si="32"/>
        <v>104747.3914899293</v>
      </c>
      <c r="X95" s="81">
        <f t="shared" si="33"/>
        <v>14302.521008403362</v>
      </c>
      <c r="Y95" s="81">
        <f t="shared" si="34"/>
        <v>33228.077190538308</v>
      </c>
      <c r="Z95" s="81">
        <f t="shared" si="35"/>
        <v>218359.27851571311</v>
      </c>
      <c r="AA95" s="114">
        <f t="shared" si="36"/>
        <v>2.0846273631234697</v>
      </c>
      <c r="AC95" s="82">
        <f t="shared" si="37"/>
        <v>33228.077190538308</v>
      </c>
      <c r="AD95" s="128">
        <f t="shared" si="38"/>
        <v>33228</v>
      </c>
      <c r="AE95" s="81">
        <f t="shared" si="21"/>
        <v>6313.3346662022786</v>
      </c>
      <c r="AF95" s="81">
        <f t="shared" si="39"/>
        <v>6313</v>
      </c>
      <c r="AG95" s="129">
        <f t="shared" si="40"/>
        <v>39541</v>
      </c>
    </row>
    <row r="96" spans="1:33" ht="50.1" customHeight="1" x14ac:dyDescent="0.25">
      <c r="A96" s="113">
        <v>84</v>
      </c>
      <c r="B96" s="19" t="s">
        <v>116</v>
      </c>
      <c r="C96" s="20" t="s">
        <v>11</v>
      </c>
      <c r="D96" s="17">
        <v>1</v>
      </c>
      <c r="E96" s="100">
        <v>14615</v>
      </c>
      <c r="F96" s="18">
        <v>41554.621848739494</v>
      </c>
      <c r="G96" s="18">
        <v>2521</v>
      </c>
      <c r="H96" s="22">
        <v>15378.151260504203</v>
      </c>
      <c r="I96" s="22">
        <v>24335</v>
      </c>
      <c r="J96" s="77">
        <v>2700</v>
      </c>
      <c r="K96" s="77">
        <v>54831.932773109249</v>
      </c>
      <c r="M96" s="81">
        <f t="shared" si="22"/>
        <v>2631.5786720923061</v>
      </c>
      <c r="N96" s="81">
        <f t="shared" si="23"/>
        <v>41921.480151437107</v>
      </c>
      <c r="O96" s="81">
        <f t="shared" si="24"/>
        <v>14615</v>
      </c>
      <c r="P96" s="81">
        <f t="shared" si="25"/>
        <v>41554.621848739494</v>
      </c>
      <c r="Q96" s="81" t="str">
        <f t="shared" si="26"/>
        <v/>
      </c>
      <c r="R96" s="81">
        <f t="shared" si="27"/>
        <v>15378.151260504203</v>
      </c>
      <c r="S96" s="81">
        <f t="shared" si="28"/>
        <v>24335</v>
      </c>
      <c r="T96" s="81">
        <f t="shared" si="29"/>
        <v>2700</v>
      </c>
      <c r="U96" s="81" t="str">
        <f t="shared" si="30"/>
        <v/>
      </c>
      <c r="V96" s="98">
        <f t="shared" si="31"/>
        <v>98582.773109243702</v>
      </c>
      <c r="W96" s="81">
        <f t="shared" si="32"/>
        <v>22276.529411764706</v>
      </c>
      <c r="X96" s="81">
        <f t="shared" si="33"/>
        <v>2521</v>
      </c>
      <c r="Y96" s="81">
        <f t="shared" si="34"/>
        <v>13572.075183968484</v>
      </c>
      <c r="Z96" s="81">
        <f t="shared" si="35"/>
        <v>19644.9507396724</v>
      </c>
      <c r="AA96" s="114">
        <f t="shared" si="36"/>
        <v>0.88186765436170167</v>
      </c>
      <c r="AC96" s="82">
        <f t="shared" si="37"/>
        <v>13572.075183968484</v>
      </c>
      <c r="AD96" s="128">
        <f t="shared" si="38"/>
        <v>13572</v>
      </c>
      <c r="AE96" s="81">
        <f t="shared" si="21"/>
        <v>2578.6942849540119</v>
      </c>
      <c r="AF96" s="81">
        <f t="shared" si="39"/>
        <v>2579</v>
      </c>
      <c r="AG96" s="129">
        <f t="shared" si="40"/>
        <v>16151</v>
      </c>
    </row>
    <row r="97" spans="1:33" ht="50.1" customHeight="1" x14ac:dyDescent="0.25">
      <c r="A97" s="113">
        <v>85</v>
      </c>
      <c r="B97" s="19" t="s">
        <v>117</v>
      </c>
      <c r="C97" s="20" t="s">
        <v>11</v>
      </c>
      <c r="D97" s="17">
        <v>1</v>
      </c>
      <c r="E97" s="100">
        <v>13513</v>
      </c>
      <c r="F97" s="18">
        <v>21067.226890756301</v>
      </c>
      <c r="G97" s="18">
        <v>14118</v>
      </c>
      <c r="H97" s="22">
        <v>51964.28571428571</v>
      </c>
      <c r="I97" s="22">
        <v>58230</v>
      </c>
      <c r="J97" s="77">
        <v>4181</v>
      </c>
      <c r="K97" s="77">
        <v>41974.789915966387</v>
      </c>
      <c r="M97" s="81">
        <f t="shared" si="22"/>
        <v>8119.7945234437248</v>
      </c>
      <c r="N97" s="81">
        <f t="shared" si="23"/>
        <v>50465.434768272971</v>
      </c>
      <c r="O97" s="81">
        <f t="shared" si="24"/>
        <v>13513</v>
      </c>
      <c r="P97" s="81">
        <f t="shared" si="25"/>
        <v>21067.226890756301</v>
      </c>
      <c r="Q97" s="81">
        <f t="shared" si="26"/>
        <v>14118</v>
      </c>
      <c r="R97" s="81" t="str">
        <f t="shared" si="27"/>
        <v/>
      </c>
      <c r="S97" s="81" t="str">
        <f t="shared" si="28"/>
        <v/>
      </c>
      <c r="T97" s="81" t="str">
        <f t="shared" si="29"/>
        <v/>
      </c>
      <c r="U97" s="81">
        <f t="shared" si="30"/>
        <v>41974.789915966387</v>
      </c>
      <c r="V97" s="98">
        <f t="shared" si="31"/>
        <v>90673.016806722677</v>
      </c>
      <c r="W97" s="81">
        <f t="shared" si="32"/>
        <v>29292.614645858346</v>
      </c>
      <c r="X97" s="81">
        <f t="shared" si="33"/>
        <v>4181</v>
      </c>
      <c r="Y97" s="81">
        <f t="shared" si="34"/>
        <v>21515.448164167778</v>
      </c>
      <c r="Z97" s="81">
        <f t="shared" si="35"/>
        <v>21172.820122414621</v>
      </c>
      <c r="AA97" s="114">
        <f t="shared" si="36"/>
        <v>0.72280403707178886</v>
      </c>
      <c r="AC97" s="82">
        <f t="shared" si="37"/>
        <v>21515.448164167778</v>
      </c>
      <c r="AD97" s="128">
        <f t="shared" si="38"/>
        <v>21515</v>
      </c>
      <c r="AE97" s="81">
        <f t="shared" si="21"/>
        <v>4087.9351511918776</v>
      </c>
      <c r="AF97" s="81">
        <f t="shared" si="39"/>
        <v>4088</v>
      </c>
      <c r="AG97" s="129">
        <f t="shared" si="40"/>
        <v>25603</v>
      </c>
    </row>
    <row r="98" spans="1:33" ht="50.1" customHeight="1" x14ac:dyDescent="0.25">
      <c r="A98" s="113">
        <v>86</v>
      </c>
      <c r="B98" s="19" t="s">
        <v>118</v>
      </c>
      <c r="C98" s="20" t="s">
        <v>11</v>
      </c>
      <c r="D98" s="17">
        <v>1</v>
      </c>
      <c r="E98" s="100">
        <v>5941</v>
      </c>
      <c r="F98" s="18">
        <v>24159.663865546216</v>
      </c>
      <c r="G98" s="18">
        <v>4202</v>
      </c>
      <c r="H98" s="22">
        <v>10500.46685340803</v>
      </c>
      <c r="I98" s="22">
        <v>11237</v>
      </c>
      <c r="J98" s="77">
        <v>2484</v>
      </c>
      <c r="K98" s="77">
        <v>41974.789915966387</v>
      </c>
      <c r="M98" s="81">
        <f t="shared" si="22"/>
        <v>224.50246535069527</v>
      </c>
      <c r="N98" s="81">
        <f t="shared" si="23"/>
        <v>28489.474858912341</v>
      </c>
      <c r="O98" s="81">
        <f t="shared" si="24"/>
        <v>5941</v>
      </c>
      <c r="P98" s="81">
        <f t="shared" si="25"/>
        <v>24159.663865546216</v>
      </c>
      <c r="Q98" s="81">
        <f t="shared" si="26"/>
        <v>4202</v>
      </c>
      <c r="R98" s="81">
        <f t="shared" si="27"/>
        <v>10500.46685340803</v>
      </c>
      <c r="S98" s="81">
        <f t="shared" si="28"/>
        <v>11237</v>
      </c>
      <c r="T98" s="81">
        <f t="shared" si="29"/>
        <v>2484</v>
      </c>
      <c r="U98" s="81" t="str">
        <f t="shared" si="30"/>
        <v/>
      </c>
      <c r="V98" s="98">
        <f t="shared" si="31"/>
        <v>58524.130718954242</v>
      </c>
      <c r="W98" s="81">
        <f t="shared" si="32"/>
        <v>14356.988662131518</v>
      </c>
      <c r="X98" s="81">
        <f t="shared" si="33"/>
        <v>2484</v>
      </c>
      <c r="Y98" s="81">
        <f t="shared" si="34"/>
        <v>9582.669597213935</v>
      </c>
      <c r="Z98" s="81">
        <f t="shared" si="35"/>
        <v>14132.486196780823</v>
      </c>
      <c r="AA98" s="114">
        <f t="shared" si="36"/>
        <v>0.98436284442134792</v>
      </c>
      <c r="AC98" s="82">
        <f t="shared" si="37"/>
        <v>9582.669597213935</v>
      </c>
      <c r="AD98" s="128">
        <f t="shared" si="38"/>
        <v>9583</v>
      </c>
      <c r="AE98" s="81">
        <f t="shared" si="21"/>
        <v>1820.7072234706475</v>
      </c>
      <c r="AF98" s="81">
        <f t="shared" si="39"/>
        <v>1821</v>
      </c>
      <c r="AG98" s="129">
        <f t="shared" si="40"/>
        <v>11404</v>
      </c>
    </row>
    <row r="99" spans="1:33" ht="50.1" customHeight="1" x14ac:dyDescent="0.25">
      <c r="A99" s="113">
        <v>87</v>
      </c>
      <c r="B99" s="19" t="s">
        <v>119</v>
      </c>
      <c r="C99" s="20" t="s">
        <v>11</v>
      </c>
      <c r="D99" s="17">
        <v>1</v>
      </c>
      <c r="E99" s="100">
        <v>27512</v>
      </c>
      <c r="F99" s="18">
        <v>27155.462184873948</v>
      </c>
      <c r="G99" s="18">
        <v>23361</v>
      </c>
      <c r="H99" s="22">
        <v>14444.444444444443</v>
      </c>
      <c r="I99" s="22">
        <v>7387</v>
      </c>
      <c r="J99" s="77">
        <v>17709</v>
      </c>
      <c r="K99" s="77">
        <v>55588.23529411765</v>
      </c>
      <c r="M99" s="81">
        <f t="shared" si="22"/>
        <v>9333.3060304326482</v>
      </c>
      <c r="N99" s="81">
        <f t="shared" si="23"/>
        <v>40140.163090549067</v>
      </c>
      <c r="O99" s="81">
        <f t="shared" si="24"/>
        <v>27512</v>
      </c>
      <c r="P99" s="81">
        <f t="shared" si="25"/>
        <v>27155.462184873948</v>
      </c>
      <c r="Q99" s="81">
        <f t="shared" si="26"/>
        <v>23361</v>
      </c>
      <c r="R99" s="81">
        <f t="shared" si="27"/>
        <v>14444.444444444443</v>
      </c>
      <c r="S99" s="81" t="str">
        <f t="shared" si="28"/>
        <v/>
      </c>
      <c r="T99" s="81">
        <f t="shared" si="29"/>
        <v>17709</v>
      </c>
      <c r="U99" s="81" t="str">
        <f t="shared" si="30"/>
        <v/>
      </c>
      <c r="V99" s="98">
        <f t="shared" si="31"/>
        <v>110181.90662931839</v>
      </c>
      <c r="W99" s="81">
        <f t="shared" si="32"/>
        <v>24736.734560490859</v>
      </c>
      <c r="X99" s="81">
        <f t="shared" si="33"/>
        <v>7387</v>
      </c>
      <c r="Y99" s="81">
        <f t="shared" si="34"/>
        <v>21053.129673331954</v>
      </c>
      <c r="Z99" s="81">
        <f t="shared" si="35"/>
        <v>15403.428530058211</v>
      </c>
      <c r="AA99" s="114">
        <f t="shared" si="36"/>
        <v>0.62269449883899941</v>
      </c>
      <c r="AC99" s="82">
        <f t="shared" si="37"/>
        <v>21053.129673331954</v>
      </c>
      <c r="AD99" s="128">
        <f t="shared" si="38"/>
        <v>21053</v>
      </c>
      <c r="AE99" s="81">
        <f t="shared" si="21"/>
        <v>4000.0946379330712</v>
      </c>
      <c r="AF99" s="81">
        <f t="shared" si="39"/>
        <v>4000</v>
      </c>
      <c r="AG99" s="129">
        <f t="shared" si="40"/>
        <v>25053</v>
      </c>
    </row>
    <row r="100" spans="1:33" ht="50.1" customHeight="1" x14ac:dyDescent="0.25">
      <c r="A100" s="113">
        <v>88</v>
      </c>
      <c r="B100" s="19" t="s">
        <v>120</v>
      </c>
      <c r="C100" s="20" t="s">
        <v>11</v>
      </c>
      <c r="D100" s="17">
        <v>1</v>
      </c>
      <c r="E100" s="100">
        <v>55011</v>
      </c>
      <c r="F100" s="18">
        <v>10436.974789915965</v>
      </c>
      <c r="G100" s="18">
        <v>7227</v>
      </c>
      <c r="H100" s="22">
        <v>6050.4201680672259</v>
      </c>
      <c r="I100" s="22">
        <v>122326</v>
      </c>
      <c r="J100" s="77">
        <v>5420</v>
      </c>
      <c r="K100" s="77">
        <v>46512.60504201681</v>
      </c>
      <c r="M100" s="81">
        <f t="shared" si="22"/>
        <v>-7136.5211618595786</v>
      </c>
      <c r="N100" s="81">
        <f t="shared" si="23"/>
        <v>79417.664019002434</v>
      </c>
      <c r="O100" s="81">
        <f t="shared" si="24"/>
        <v>55011</v>
      </c>
      <c r="P100" s="81">
        <f t="shared" si="25"/>
        <v>10436.974789915965</v>
      </c>
      <c r="Q100" s="81">
        <f t="shared" si="26"/>
        <v>7227</v>
      </c>
      <c r="R100" s="81">
        <f t="shared" si="27"/>
        <v>6050.4201680672259</v>
      </c>
      <c r="S100" s="81" t="str">
        <f t="shared" si="28"/>
        <v/>
      </c>
      <c r="T100" s="81">
        <f t="shared" si="29"/>
        <v>5420</v>
      </c>
      <c r="U100" s="81">
        <f t="shared" si="30"/>
        <v>46512.60504201681</v>
      </c>
      <c r="V100" s="98">
        <f t="shared" si="31"/>
        <v>130658</v>
      </c>
      <c r="W100" s="81">
        <f t="shared" si="32"/>
        <v>36140.571428571428</v>
      </c>
      <c r="X100" s="81">
        <f t="shared" si="33"/>
        <v>5420</v>
      </c>
      <c r="Y100" s="81">
        <f t="shared" si="34"/>
        <v>18613.86849266131</v>
      </c>
      <c r="Z100" s="81">
        <f t="shared" si="35"/>
        <v>43277.092590431006</v>
      </c>
      <c r="AA100" s="114">
        <f t="shared" si="36"/>
        <v>1.1974656426217352</v>
      </c>
      <c r="AC100" s="82">
        <f t="shared" si="37"/>
        <v>18613.86849266131</v>
      </c>
      <c r="AD100" s="128">
        <f t="shared" si="38"/>
        <v>18614</v>
      </c>
      <c r="AE100" s="81">
        <f t="shared" si="21"/>
        <v>3536.635013605649</v>
      </c>
      <c r="AF100" s="81">
        <f t="shared" si="39"/>
        <v>3537</v>
      </c>
      <c r="AG100" s="129">
        <f t="shared" si="40"/>
        <v>22151</v>
      </c>
    </row>
    <row r="101" spans="1:33" ht="50.1" customHeight="1" x14ac:dyDescent="0.25">
      <c r="A101" s="113">
        <v>89</v>
      </c>
      <c r="B101" s="19" t="s">
        <v>121</v>
      </c>
      <c r="C101" s="20" t="s">
        <v>11</v>
      </c>
      <c r="D101" s="17">
        <v>1</v>
      </c>
      <c r="E101" s="100">
        <v>35950</v>
      </c>
      <c r="F101" s="18">
        <v>67453.781512605041</v>
      </c>
      <c r="G101" s="18">
        <v>58655</v>
      </c>
      <c r="H101" s="22">
        <v>24799.253034547153</v>
      </c>
      <c r="I101" s="22">
        <v>1233962</v>
      </c>
      <c r="J101" s="77">
        <v>25500</v>
      </c>
      <c r="K101" s="77">
        <v>49915.966386554624</v>
      </c>
      <c r="M101" s="81">
        <f t="shared" si="22"/>
        <v>-236415.75624377324</v>
      </c>
      <c r="N101" s="81">
        <f t="shared" si="23"/>
        <v>663911.75651054655</v>
      </c>
      <c r="O101" s="81">
        <f t="shared" si="24"/>
        <v>35950</v>
      </c>
      <c r="P101" s="81">
        <f t="shared" si="25"/>
        <v>67453.781512605041</v>
      </c>
      <c r="Q101" s="81">
        <f t="shared" si="26"/>
        <v>58655</v>
      </c>
      <c r="R101" s="81">
        <f t="shared" si="27"/>
        <v>24799.253034547153</v>
      </c>
      <c r="S101" s="81" t="str">
        <f t="shared" si="28"/>
        <v/>
      </c>
      <c r="T101" s="81">
        <f t="shared" si="29"/>
        <v>25500</v>
      </c>
      <c r="U101" s="81">
        <f t="shared" si="30"/>
        <v>49915.966386554624</v>
      </c>
      <c r="V101" s="98">
        <f t="shared" si="31"/>
        <v>262274.00093370682</v>
      </c>
      <c r="W101" s="81">
        <f t="shared" si="32"/>
        <v>213748.00013338667</v>
      </c>
      <c r="X101" s="81">
        <f t="shared" si="33"/>
        <v>24799.253034547153</v>
      </c>
      <c r="Y101" s="81">
        <f t="shared" si="34"/>
        <v>66146.112692256196</v>
      </c>
      <c r="Z101" s="81">
        <f t="shared" si="35"/>
        <v>450163.75637715991</v>
      </c>
      <c r="AA101" s="114">
        <f t="shared" si="36"/>
        <v>2.1060489740079023</v>
      </c>
      <c r="AC101" s="82">
        <f t="shared" si="37"/>
        <v>66146.112692256196</v>
      </c>
      <c r="AD101" s="128">
        <f t="shared" si="38"/>
        <v>66146</v>
      </c>
      <c r="AE101" s="81">
        <f t="shared" si="21"/>
        <v>12567.761411528678</v>
      </c>
      <c r="AF101" s="81">
        <f t="shared" si="39"/>
        <v>12568</v>
      </c>
      <c r="AG101" s="129">
        <f t="shared" si="40"/>
        <v>78714</v>
      </c>
    </row>
    <row r="102" spans="1:33" ht="50.1" customHeight="1" x14ac:dyDescent="0.25">
      <c r="A102" s="113">
        <v>90</v>
      </c>
      <c r="B102" s="19" t="s">
        <v>122</v>
      </c>
      <c r="C102" s="20" t="s">
        <v>11</v>
      </c>
      <c r="D102" s="17">
        <v>1</v>
      </c>
      <c r="E102" s="100">
        <v>26842</v>
      </c>
      <c r="F102" s="18">
        <v>50058.823529411762</v>
      </c>
      <c r="G102" s="18">
        <v>63697</v>
      </c>
      <c r="H102" s="22">
        <v>35252.100840336134</v>
      </c>
      <c r="I102" s="22">
        <v>22346</v>
      </c>
      <c r="J102" s="77">
        <v>31884</v>
      </c>
      <c r="K102" s="77">
        <v>52184.873949579836</v>
      </c>
      <c r="M102" s="81">
        <f t="shared" si="22"/>
        <v>25137.612634449892</v>
      </c>
      <c r="N102" s="81">
        <f t="shared" si="23"/>
        <v>55509.472599643734</v>
      </c>
      <c r="O102" s="81">
        <f t="shared" si="24"/>
        <v>26842</v>
      </c>
      <c r="P102" s="81">
        <f t="shared" si="25"/>
        <v>50058.823529411762</v>
      </c>
      <c r="Q102" s="81" t="str">
        <f t="shared" si="26"/>
        <v/>
      </c>
      <c r="R102" s="81">
        <f t="shared" si="27"/>
        <v>35252.100840336134</v>
      </c>
      <c r="S102" s="81" t="str">
        <f t="shared" si="28"/>
        <v/>
      </c>
      <c r="T102" s="81">
        <f t="shared" si="29"/>
        <v>31884</v>
      </c>
      <c r="U102" s="81">
        <f t="shared" si="30"/>
        <v>52184.873949579836</v>
      </c>
      <c r="V102" s="98">
        <f t="shared" si="31"/>
        <v>196221.79831932773</v>
      </c>
      <c r="W102" s="81">
        <f t="shared" si="32"/>
        <v>40323.542617046813</v>
      </c>
      <c r="X102" s="81">
        <f t="shared" si="33"/>
        <v>22346</v>
      </c>
      <c r="Y102" s="81">
        <f t="shared" si="34"/>
        <v>37893.04733530165</v>
      </c>
      <c r="Z102" s="81">
        <f t="shared" si="35"/>
        <v>15185.929982596923</v>
      </c>
      <c r="AA102" s="114">
        <f t="shared" si="36"/>
        <v>0.37660207900922521</v>
      </c>
      <c r="AC102" s="82">
        <f t="shared" si="37"/>
        <v>37893.04733530165</v>
      </c>
      <c r="AD102" s="128">
        <f t="shared" si="38"/>
        <v>37893</v>
      </c>
      <c r="AE102" s="81">
        <f t="shared" si="21"/>
        <v>7199.6789937073136</v>
      </c>
      <c r="AF102" s="81">
        <f t="shared" si="39"/>
        <v>7200</v>
      </c>
      <c r="AG102" s="129">
        <f t="shared" si="40"/>
        <v>45093</v>
      </c>
    </row>
    <row r="103" spans="1:33" ht="50.1" customHeight="1" x14ac:dyDescent="0.25">
      <c r="A103" s="113">
        <v>91</v>
      </c>
      <c r="B103" s="19" t="s">
        <v>123</v>
      </c>
      <c r="C103" s="20" t="s">
        <v>11</v>
      </c>
      <c r="D103" s="17">
        <v>1</v>
      </c>
      <c r="E103" s="100">
        <v>10376</v>
      </c>
      <c r="F103" s="18">
        <v>18168.067226890758</v>
      </c>
      <c r="G103" s="18">
        <v>15798</v>
      </c>
      <c r="H103" s="22">
        <v>32006.302521008405</v>
      </c>
      <c r="I103" s="22">
        <v>17184</v>
      </c>
      <c r="J103" s="77">
        <v>9191</v>
      </c>
      <c r="K103" s="77">
        <v>46134.45378151261</v>
      </c>
      <c r="M103" s="81">
        <f t="shared" si="22"/>
        <v>8009.2679912547756</v>
      </c>
      <c r="N103" s="81">
        <f t="shared" si="23"/>
        <v>34521.538731434302</v>
      </c>
      <c r="O103" s="81">
        <f t="shared" si="24"/>
        <v>10376</v>
      </c>
      <c r="P103" s="81">
        <f t="shared" si="25"/>
        <v>18168.067226890758</v>
      </c>
      <c r="Q103" s="81">
        <f t="shared" si="26"/>
        <v>15798</v>
      </c>
      <c r="R103" s="81">
        <f t="shared" si="27"/>
        <v>32006.302521008405</v>
      </c>
      <c r="S103" s="81">
        <f t="shared" si="28"/>
        <v>17184</v>
      </c>
      <c r="T103" s="81">
        <f t="shared" si="29"/>
        <v>9191</v>
      </c>
      <c r="U103" s="81" t="str">
        <f t="shared" si="30"/>
        <v/>
      </c>
      <c r="V103" s="98">
        <f t="shared" si="31"/>
        <v>102723.36974789917</v>
      </c>
      <c r="W103" s="81">
        <f t="shared" si="32"/>
        <v>21265.403361344539</v>
      </c>
      <c r="X103" s="81">
        <f t="shared" si="33"/>
        <v>9191</v>
      </c>
      <c r="Y103" s="81">
        <f t="shared" si="34"/>
        <v>18327.295765546001</v>
      </c>
      <c r="Z103" s="81">
        <f t="shared" si="35"/>
        <v>13256.135370089763</v>
      </c>
      <c r="AA103" s="114">
        <f t="shared" si="36"/>
        <v>0.62336627924896426</v>
      </c>
      <c r="AC103" s="82">
        <f t="shared" si="37"/>
        <v>18327.295765546001</v>
      </c>
      <c r="AD103" s="128">
        <f t="shared" si="38"/>
        <v>18327</v>
      </c>
      <c r="AE103" s="81">
        <f t="shared" si="21"/>
        <v>3482.1861954537399</v>
      </c>
      <c r="AF103" s="81">
        <f t="shared" si="39"/>
        <v>3482</v>
      </c>
      <c r="AG103" s="129">
        <f t="shared" si="40"/>
        <v>21809</v>
      </c>
    </row>
    <row r="104" spans="1:33" ht="50.1" customHeight="1" x14ac:dyDescent="0.25">
      <c r="A104" s="113">
        <v>92</v>
      </c>
      <c r="B104" s="19" t="s">
        <v>124</v>
      </c>
      <c r="C104" s="20" t="s">
        <v>11</v>
      </c>
      <c r="D104" s="17">
        <v>1</v>
      </c>
      <c r="E104" s="100">
        <v>25165</v>
      </c>
      <c r="F104" s="18">
        <v>45806.722689075628</v>
      </c>
      <c r="G104" s="18">
        <v>45210</v>
      </c>
      <c r="H104" s="22">
        <v>32006.302521008405</v>
      </c>
      <c r="I104" s="22">
        <v>575047</v>
      </c>
      <c r="J104" s="77">
        <v>7185</v>
      </c>
      <c r="K104" s="77">
        <v>50294.117647058825</v>
      </c>
      <c r="M104" s="81">
        <f t="shared" si="22"/>
        <v>-93402.952214871722</v>
      </c>
      <c r="N104" s="81">
        <f t="shared" si="23"/>
        <v>316464.13588834112</v>
      </c>
      <c r="O104" s="81">
        <f t="shared" si="24"/>
        <v>25165</v>
      </c>
      <c r="P104" s="81">
        <f t="shared" si="25"/>
        <v>45806.722689075628</v>
      </c>
      <c r="Q104" s="81">
        <f t="shared" si="26"/>
        <v>45210</v>
      </c>
      <c r="R104" s="81">
        <f t="shared" si="27"/>
        <v>32006.302521008405</v>
      </c>
      <c r="S104" s="81" t="str">
        <f t="shared" si="28"/>
        <v/>
      </c>
      <c r="T104" s="81">
        <f t="shared" si="29"/>
        <v>7185</v>
      </c>
      <c r="U104" s="81">
        <f t="shared" si="30"/>
        <v>50294.117647058825</v>
      </c>
      <c r="V104" s="98">
        <f t="shared" si="31"/>
        <v>205667.14285714287</v>
      </c>
      <c r="W104" s="81">
        <f t="shared" si="32"/>
        <v>111530.59183673469</v>
      </c>
      <c r="X104" s="81">
        <f t="shared" si="33"/>
        <v>7185</v>
      </c>
      <c r="Y104" s="81">
        <f t="shared" si="34"/>
        <v>44519.375953690724</v>
      </c>
      <c r="Z104" s="81">
        <f t="shared" si="35"/>
        <v>204933.54405160641</v>
      </c>
      <c r="AA104" s="114">
        <f t="shared" si="36"/>
        <v>1.8374648666044979</v>
      </c>
      <c r="AC104" s="82">
        <f t="shared" si="37"/>
        <v>44519.375953690724</v>
      </c>
      <c r="AD104" s="128">
        <f t="shared" si="38"/>
        <v>44519</v>
      </c>
      <c r="AE104" s="81">
        <f t="shared" si="21"/>
        <v>8458.6814312012375</v>
      </c>
      <c r="AF104" s="81">
        <f t="shared" si="39"/>
        <v>8459</v>
      </c>
      <c r="AG104" s="129">
        <f t="shared" si="40"/>
        <v>52978</v>
      </c>
    </row>
    <row r="105" spans="1:33" ht="50.1" customHeight="1" x14ac:dyDescent="0.25">
      <c r="A105" s="113">
        <v>93</v>
      </c>
      <c r="B105" s="19" t="s">
        <v>125</v>
      </c>
      <c r="C105" s="20" t="s">
        <v>92</v>
      </c>
      <c r="D105" s="17">
        <v>1</v>
      </c>
      <c r="E105" s="100">
        <v>531144</v>
      </c>
      <c r="F105" s="18">
        <v>618487.39495798317</v>
      </c>
      <c r="G105" s="18">
        <v>1040000</v>
      </c>
      <c r="H105" s="22">
        <v>1376544.117647059</v>
      </c>
      <c r="I105" s="22">
        <v>2055675</v>
      </c>
      <c r="J105" s="77">
        <v>525000</v>
      </c>
      <c r="K105" s="77">
        <v>262184.87394957984</v>
      </c>
      <c r="M105" s="81">
        <f t="shared" si="22"/>
        <v>290634.10720859282</v>
      </c>
      <c r="N105" s="81">
        <f t="shared" si="23"/>
        <v>1540518.8603784421</v>
      </c>
      <c r="O105" s="81">
        <f t="shared" si="24"/>
        <v>531144</v>
      </c>
      <c r="P105" s="81">
        <f t="shared" si="25"/>
        <v>618487.39495798317</v>
      </c>
      <c r="Q105" s="81">
        <f t="shared" si="26"/>
        <v>1040000</v>
      </c>
      <c r="R105" s="81">
        <f t="shared" si="27"/>
        <v>1376544.117647059</v>
      </c>
      <c r="S105" s="81" t="str">
        <f t="shared" si="28"/>
        <v/>
      </c>
      <c r="T105" s="81">
        <f t="shared" si="29"/>
        <v>525000</v>
      </c>
      <c r="U105" s="81" t="str">
        <f t="shared" si="30"/>
        <v/>
      </c>
      <c r="V105" s="98">
        <f t="shared" si="31"/>
        <v>4091175.5126050422</v>
      </c>
      <c r="W105" s="81">
        <f t="shared" si="32"/>
        <v>915576.48379351746</v>
      </c>
      <c r="X105" s="81">
        <f t="shared" si="33"/>
        <v>262184.87394957984</v>
      </c>
      <c r="Y105" s="81">
        <f t="shared" si="34"/>
        <v>749669.27869351569</v>
      </c>
      <c r="Z105" s="81">
        <f t="shared" si="35"/>
        <v>624942.37658492464</v>
      </c>
      <c r="AA105" s="114">
        <f t="shared" si="36"/>
        <v>0.68256709040362684</v>
      </c>
      <c r="AC105" s="82">
        <f t="shared" si="37"/>
        <v>749669.27869351569</v>
      </c>
      <c r="AD105" s="128">
        <f t="shared" si="38"/>
        <v>749669</v>
      </c>
      <c r="AE105" s="81">
        <f t="shared" si="21"/>
        <v>142437.162951768</v>
      </c>
      <c r="AF105" s="81">
        <f t="shared" si="39"/>
        <v>142437</v>
      </c>
      <c r="AG105" s="129">
        <f t="shared" si="40"/>
        <v>892106</v>
      </c>
    </row>
    <row r="106" spans="1:33" ht="50.1" customHeight="1" x14ac:dyDescent="0.25">
      <c r="A106" s="113">
        <v>94</v>
      </c>
      <c r="B106" s="19" t="s">
        <v>126</v>
      </c>
      <c r="C106" s="20" t="s">
        <v>92</v>
      </c>
      <c r="D106" s="17">
        <v>1</v>
      </c>
      <c r="E106" s="100">
        <v>509491</v>
      </c>
      <c r="F106" s="18">
        <v>734453.78151260503</v>
      </c>
      <c r="G106" s="18">
        <v>2000000</v>
      </c>
      <c r="H106" s="22">
        <v>1376544.117647059</v>
      </c>
      <c r="I106" s="22">
        <v>163589</v>
      </c>
      <c r="J106" s="77">
        <v>1071428</v>
      </c>
      <c r="K106" s="77">
        <v>294957.98319327732</v>
      </c>
      <c r="M106" s="81">
        <f t="shared" si="22"/>
        <v>226517.14982643269</v>
      </c>
      <c r="N106" s="81">
        <f t="shared" si="23"/>
        <v>1530758.2451315508</v>
      </c>
      <c r="O106" s="81">
        <f t="shared" si="24"/>
        <v>509491</v>
      </c>
      <c r="P106" s="81">
        <f t="shared" si="25"/>
        <v>734453.78151260503</v>
      </c>
      <c r="Q106" s="81" t="str">
        <f t="shared" si="26"/>
        <v/>
      </c>
      <c r="R106" s="81">
        <f t="shared" si="27"/>
        <v>1376544.117647059</v>
      </c>
      <c r="S106" s="81" t="str">
        <f t="shared" si="28"/>
        <v/>
      </c>
      <c r="T106" s="81">
        <f t="shared" si="29"/>
        <v>1071428</v>
      </c>
      <c r="U106" s="81">
        <f t="shared" si="30"/>
        <v>294957.98319327732</v>
      </c>
      <c r="V106" s="98">
        <f t="shared" si="31"/>
        <v>3986874.8823529417</v>
      </c>
      <c r="W106" s="81">
        <f t="shared" si="32"/>
        <v>878637.6974789917</v>
      </c>
      <c r="X106" s="81">
        <f t="shared" si="33"/>
        <v>163589</v>
      </c>
      <c r="Y106" s="81">
        <f t="shared" si="34"/>
        <v>657744.02104677795</v>
      </c>
      <c r="Z106" s="81">
        <f t="shared" si="35"/>
        <v>652120.54765255901</v>
      </c>
      <c r="AA106" s="114">
        <f t="shared" si="36"/>
        <v>0.74219504754193777</v>
      </c>
      <c r="AC106" s="82">
        <f t="shared" si="37"/>
        <v>657744.02104677795</v>
      </c>
      <c r="AD106" s="128">
        <f t="shared" si="38"/>
        <v>657744</v>
      </c>
      <c r="AE106" s="81">
        <f t="shared" si="21"/>
        <v>124971.36399888781</v>
      </c>
      <c r="AF106" s="81">
        <f t="shared" si="39"/>
        <v>124971</v>
      </c>
      <c r="AG106" s="129">
        <f t="shared" si="40"/>
        <v>782715</v>
      </c>
    </row>
    <row r="107" spans="1:33" ht="50.1" customHeight="1" x14ac:dyDescent="0.25">
      <c r="A107" s="113">
        <v>95</v>
      </c>
      <c r="B107" s="19" t="s">
        <v>127</v>
      </c>
      <c r="C107" s="20" t="s">
        <v>11</v>
      </c>
      <c r="D107" s="17">
        <v>1</v>
      </c>
      <c r="E107" s="100">
        <v>794475</v>
      </c>
      <c r="F107" s="18">
        <v>556445.37815126055</v>
      </c>
      <c r="G107" s="18">
        <v>765800</v>
      </c>
      <c r="H107" s="22">
        <v>56691.176470588231</v>
      </c>
      <c r="I107" s="22"/>
      <c r="J107" s="77">
        <v>482550</v>
      </c>
      <c r="K107" s="77">
        <v>961344.53781512612</v>
      </c>
      <c r="M107" s="81">
        <f t="shared" si="22"/>
        <v>284542.98820422991</v>
      </c>
      <c r="N107" s="81">
        <f t="shared" si="23"/>
        <v>921225.70927476184</v>
      </c>
      <c r="O107" s="81">
        <f t="shared" si="24"/>
        <v>794475</v>
      </c>
      <c r="P107" s="81">
        <f t="shared" si="25"/>
        <v>556445.37815126055</v>
      </c>
      <c r="Q107" s="81">
        <f t="shared" si="26"/>
        <v>765800</v>
      </c>
      <c r="R107" s="81" t="str">
        <f t="shared" si="27"/>
        <v/>
      </c>
      <c r="S107" s="81" t="str">
        <f t="shared" si="28"/>
        <v/>
      </c>
      <c r="T107" s="81">
        <f t="shared" si="29"/>
        <v>482550</v>
      </c>
      <c r="U107" s="81" t="str">
        <f t="shared" si="30"/>
        <v/>
      </c>
      <c r="V107" s="98">
        <f t="shared" si="31"/>
        <v>2599270.3781512603</v>
      </c>
      <c r="W107" s="81">
        <f t="shared" si="32"/>
        <v>602884.34873949585</v>
      </c>
      <c r="X107" s="81">
        <f t="shared" si="33"/>
        <v>56691.176470588231</v>
      </c>
      <c r="Y107" s="81">
        <f t="shared" si="34"/>
        <v>455259.65504196344</v>
      </c>
      <c r="Z107" s="81">
        <f t="shared" si="35"/>
        <v>318341.36053526594</v>
      </c>
      <c r="AA107" s="114">
        <f t="shared" si="36"/>
        <v>0.52803056042315688</v>
      </c>
      <c r="AC107" s="82">
        <f t="shared" si="37"/>
        <v>455259.65504196344</v>
      </c>
      <c r="AD107" s="128">
        <f t="shared" si="38"/>
        <v>455260</v>
      </c>
      <c r="AE107" s="81">
        <f t="shared" si="21"/>
        <v>86499.334457973062</v>
      </c>
      <c r="AF107" s="81">
        <f t="shared" si="39"/>
        <v>86499</v>
      </c>
      <c r="AG107" s="129">
        <f t="shared" si="40"/>
        <v>541759</v>
      </c>
    </row>
    <row r="108" spans="1:33" ht="50.1" customHeight="1" x14ac:dyDescent="0.25">
      <c r="A108" s="113">
        <v>96</v>
      </c>
      <c r="B108" s="19" t="s">
        <v>128</v>
      </c>
      <c r="C108" s="20" t="s">
        <v>11</v>
      </c>
      <c r="D108" s="17">
        <v>1</v>
      </c>
      <c r="E108" s="100">
        <v>534706</v>
      </c>
      <c r="F108" s="18">
        <v>571521.00840336143</v>
      </c>
      <c r="G108" s="18">
        <v>454790</v>
      </c>
      <c r="H108" s="22">
        <v>56691.176470588231</v>
      </c>
      <c r="I108" s="22">
        <v>163589</v>
      </c>
      <c r="J108" s="77">
        <v>372731</v>
      </c>
      <c r="K108" s="77">
        <v>968067.2268907564</v>
      </c>
      <c r="M108" s="81">
        <f t="shared" si="22"/>
        <v>147980.79941535968</v>
      </c>
      <c r="N108" s="81">
        <f t="shared" si="23"/>
        <v>744046.46108884201</v>
      </c>
      <c r="O108" s="81">
        <f t="shared" si="24"/>
        <v>534706</v>
      </c>
      <c r="P108" s="81">
        <f t="shared" si="25"/>
        <v>571521.00840336143</v>
      </c>
      <c r="Q108" s="81">
        <f t="shared" si="26"/>
        <v>454790</v>
      </c>
      <c r="R108" s="81" t="str">
        <f t="shared" si="27"/>
        <v/>
      </c>
      <c r="S108" s="81">
        <f t="shared" si="28"/>
        <v>163589</v>
      </c>
      <c r="T108" s="81">
        <f t="shared" si="29"/>
        <v>372731</v>
      </c>
      <c r="U108" s="81" t="str">
        <f t="shared" si="30"/>
        <v/>
      </c>
      <c r="V108" s="98">
        <f t="shared" si="31"/>
        <v>2097337.0084033613</v>
      </c>
      <c r="W108" s="81">
        <f t="shared" si="32"/>
        <v>446013.63025210088</v>
      </c>
      <c r="X108" s="81">
        <f t="shared" si="33"/>
        <v>56691.176470588231</v>
      </c>
      <c r="Y108" s="81">
        <f t="shared" si="34"/>
        <v>334143.24076748622</v>
      </c>
      <c r="Z108" s="81">
        <f t="shared" si="35"/>
        <v>298032.8308367412</v>
      </c>
      <c r="AA108" s="114">
        <f t="shared" si="36"/>
        <v>0.66821462534291542</v>
      </c>
      <c r="AC108" s="82">
        <f t="shared" si="37"/>
        <v>334143.24076748622</v>
      </c>
      <c r="AD108" s="128">
        <f t="shared" si="38"/>
        <v>334143</v>
      </c>
      <c r="AE108" s="81">
        <f t="shared" si="21"/>
        <v>63487.215745822381</v>
      </c>
      <c r="AF108" s="81">
        <f t="shared" si="39"/>
        <v>63487</v>
      </c>
      <c r="AG108" s="129">
        <f t="shared" si="40"/>
        <v>397630</v>
      </c>
    </row>
    <row r="109" spans="1:33" ht="50.1" customHeight="1" x14ac:dyDescent="0.25">
      <c r="A109" s="113">
        <v>97</v>
      </c>
      <c r="B109" s="19" t="s">
        <v>129</v>
      </c>
      <c r="C109" s="20" t="s">
        <v>11</v>
      </c>
      <c r="D109" s="17">
        <v>1</v>
      </c>
      <c r="E109" s="100">
        <v>196950</v>
      </c>
      <c r="F109" s="18">
        <v>807705.88235294109</v>
      </c>
      <c r="G109" s="18"/>
      <c r="H109" s="22">
        <v>56691.176470588231</v>
      </c>
      <c r="I109" s="22">
        <v>163589</v>
      </c>
      <c r="J109" s="77">
        <v>526764</v>
      </c>
      <c r="K109" s="77">
        <v>806722.68907563027</v>
      </c>
      <c r="M109" s="81">
        <f t="shared" si="22"/>
        <v>92184.104712361877</v>
      </c>
      <c r="N109" s="81">
        <f t="shared" si="23"/>
        <v>760623.47792069148</v>
      </c>
      <c r="O109" s="81">
        <f t="shared" si="24"/>
        <v>196950</v>
      </c>
      <c r="P109" s="81" t="str">
        <f t="shared" si="25"/>
        <v/>
      </c>
      <c r="Q109" s="81" t="str">
        <f t="shared" si="26"/>
        <v/>
      </c>
      <c r="R109" s="81" t="str">
        <f t="shared" si="27"/>
        <v/>
      </c>
      <c r="S109" s="81">
        <f t="shared" si="28"/>
        <v>163589</v>
      </c>
      <c r="T109" s="81">
        <f t="shared" si="29"/>
        <v>526764</v>
      </c>
      <c r="U109" s="81" t="str">
        <f t="shared" si="30"/>
        <v/>
      </c>
      <c r="V109" s="98">
        <f t="shared" si="31"/>
        <v>887303</v>
      </c>
      <c r="W109" s="81">
        <f t="shared" si="32"/>
        <v>426403.79131652665</v>
      </c>
      <c r="X109" s="81">
        <f t="shared" si="33"/>
        <v>56691.176470588231</v>
      </c>
      <c r="Y109" s="81">
        <f t="shared" si="34"/>
        <v>292552.08172422601</v>
      </c>
      <c r="Z109" s="81">
        <f t="shared" si="35"/>
        <v>334219.68660416477</v>
      </c>
      <c r="AA109" s="114">
        <f t="shared" si="36"/>
        <v>0.78381030706189925</v>
      </c>
      <c r="AC109" s="82">
        <f t="shared" si="37"/>
        <v>292552.08172422601</v>
      </c>
      <c r="AD109" s="128">
        <f t="shared" si="38"/>
        <v>292552</v>
      </c>
      <c r="AE109" s="81">
        <f t="shared" si="21"/>
        <v>55584.895527602937</v>
      </c>
      <c r="AF109" s="81">
        <f t="shared" si="39"/>
        <v>55585</v>
      </c>
      <c r="AG109" s="129">
        <f t="shared" si="40"/>
        <v>348137</v>
      </c>
    </row>
    <row r="110" spans="1:33" ht="50.1" customHeight="1" x14ac:dyDescent="0.25">
      <c r="A110" s="113">
        <v>98</v>
      </c>
      <c r="B110" s="19" t="s">
        <v>130</v>
      </c>
      <c r="C110" s="20" t="s">
        <v>11</v>
      </c>
      <c r="D110" s="17">
        <v>1</v>
      </c>
      <c r="E110" s="100">
        <v>84739</v>
      </c>
      <c r="F110" s="18">
        <v>152495.79831932773</v>
      </c>
      <c r="G110" s="18"/>
      <c r="H110" s="22">
        <v>56691.176470588231</v>
      </c>
      <c r="I110" s="22">
        <v>8987075</v>
      </c>
      <c r="J110" s="77"/>
      <c r="K110" s="77">
        <v>806722.68907563027</v>
      </c>
      <c r="M110" s="81">
        <f t="shared" si="22"/>
        <v>-1890764.8239632656</v>
      </c>
      <c r="N110" s="81">
        <f t="shared" si="23"/>
        <v>5925854.2895094836</v>
      </c>
      <c r="O110" s="81">
        <f t="shared" si="24"/>
        <v>84739</v>
      </c>
      <c r="P110" s="81">
        <f t="shared" si="25"/>
        <v>152495.79831932773</v>
      </c>
      <c r="Q110" s="81">
        <f t="shared" si="26"/>
        <v>0</v>
      </c>
      <c r="R110" s="81">
        <f t="shared" si="27"/>
        <v>56691.176470588231</v>
      </c>
      <c r="S110" s="81" t="str">
        <f t="shared" si="28"/>
        <v/>
      </c>
      <c r="T110" s="81">
        <f t="shared" si="29"/>
        <v>0</v>
      </c>
      <c r="U110" s="81">
        <f t="shared" si="30"/>
        <v>806722.68907563027</v>
      </c>
      <c r="V110" s="98">
        <f t="shared" si="31"/>
        <v>1100648.6638655462</v>
      </c>
      <c r="W110" s="81">
        <f t="shared" si="32"/>
        <v>2017544.7327731091</v>
      </c>
      <c r="X110" s="81">
        <f t="shared" si="33"/>
        <v>56691.176470588231</v>
      </c>
      <c r="Y110" s="81">
        <f t="shared" si="34"/>
        <v>350784.0710016822</v>
      </c>
      <c r="Z110" s="81">
        <f t="shared" si="35"/>
        <v>3908309.5567363747</v>
      </c>
      <c r="AA110" s="114">
        <f t="shared" si="36"/>
        <v>1.9371612897843484</v>
      </c>
      <c r="AC110" s="82">
        <f t="shared" si="37"/>
        <v>350784.0710016822</v>
      </c>
      <c r="AD110" s="128">
        <f t="shared" si="38"/>
        <v>350784</v>
      </c>
      <c r="AE110" s="81">
        <f t="shared" si="21"/>
        <v>66648.973490319622</v>
      </c>
      <c r="AF110" s="81">
        <f t="shared" si="39"/>
        <v>66649</v>
      </c>
      <c r="AG110" s="129">
        <f t="shared" si="40"/>
        <v>417433</v>
      </c>
    </row>
    <row r="111" spans="1:33" ht="50.1" customHeight="1" x14ac:dyDescent="0.25">
      <c r="A111" s="113">
        <v>99</v>
      </c>
      <c r="B111" s="19" t="s">
        <v>131</v>
      </c>
      <c r="C111" s="20" t="s">
        <v>26</v>
      </c>
      <c r="D111" s="17">
        <v>1</v>
      </c>
      <c r="E111" s="100">
        <v>74786</v>
      </c>
      <c r="F111" s="18">
        <v>48126.05042016806</v>
      </c>
      <c r="G111" s="18"/>
      <c r="H111" s="22">
        <v>48907.563025210082</v>
      </c>
      <c r="I111" s="22">
        <v>789</v>
      </c>
      <c r="J111" s="77">
        <v>45378</v>
      </c>
      <c r="K111" s="77">
        <v>110000</v>
      </c>
      <c r="M111" s="81">
        <f t="shared" si="22"/>
        <v>18521.401525564652</v>
      </c>
      <c r="N111" s="81">
        <f t="shared" si="23"/>
        <v>90807.469622894729</v>
      </c>
      <c r="O111" s="81">
        <f t="shared" si="24"/>
        <v>74786</v>
      </c>
      <c r="P111" s="81">
        <f t="shared" si="25"/>
        <v>48126.05042016806</v>
      </c>
      <c r="Q111" s="81" t="str">
        <f t="shared" si="26"/>
        <v/>
      </c>
      <c r="R111" s="81">
        <f t="shared" si="27"/>
        <v>48907.563025210082</v>
      </c>
      <c r="S111" s="81" t="str">
        <f t="shared" si="28"/>
        <v/>
      </c>
      <c r="T111" s="81">
        <f t="shared" si="29"/>
        <v>45378</v>
      </c>
      <c r="U111" s="81" t="str">
        <f t="shared" si="30"/>
        <v/>
      </c>
      <c r="V111" s="98">
        <f t="shared" si="31"/>
        <v>217197.61344537814</v>
      </c>
      <c r="W111" s="81">
        <f t="shared" si="32"/>
        <v>54664.43557422969</v>
      </c>
      <c r="X111" s="81">
        <f t="shared" si="33"/>
        <v>789</v>
      </c>
      <c r="Y111" s="81">
        <f t="shared" si="34"/>
        <v>29749.65485436187</v>
      </c>
      <c r="Z111" s="81">
        <f t="shared" si="35"/>
        <v>36143.034048665038</v>
      </c>
      <c r="AA111" s="114">
        <f t="shared" si="36"/>
        <v>0.66118004638657335</v>
      </c>
      <c r="AC111" s="82">
        <f t="shared" si="37"/>
        <v>29749.65485436187</v>
      </c>
      <c r="AD111" s="128">
        <f t="shared" si="38"/>
        <v>29750</v>
      </c>
      <c r="AE111" s="81">
        <f t="shared" si="21"/>
        <v>5652.4344223287553</v>
      </c>
      <c r="AF111" s="81">
        <f t="shared" si="39"/>
        <v>5652</v>
      </c>
      <c r="AG111" s="129">
        <f t="shared" si="40"/>
        <v>35402</v>
      </c>
    </row>
    <row r="112" spans="1:33" ht="50.1" customHeight="1" x14ac:dyDescent="0.25">
      <c r="A112" s="113">
        <v>100</v>
      </c>
      <c r="B112" s="19" t="s">
        <v>132</v>
      </c>
      <c r="C112" s="20" t="s">
        <v>11</v>
      </c>
      <c r="D112" s="17">
        <v>1</v>
      </c>
      <c r="E112" s="100">
        <v>51976</v>
      </c>
      <c r="F112" s="18">
        <v>14389.495798319329</v>
      </c>
      <c r="G112" s="18">
        <v>50252</v>
      </c>
      <c r="H112" s="22">
        <v>35157.563025210082</v>
      </c>
      <c r="I112" s="22">
        <v>136269</v>
      </c>
      <c r="J112" s="77">
        <v>5912</v>
      </c>
      <c r="K112" s="77">
        <v>44243.697478991598</v>
      </c>
      <c r="M112" s="81">
        <f t="shared" si="22"/>
        <v>5708.0915287909083</v>
      </c>
      <c r="N112" s="81">
        <f t="shared" si="23"/>
        <v>90920.410271929373</v>
      </c>
      <c r="O112" s="81">
        <f t="shared" si="24"/>
        <v>51976</v>
      </c>
      <c r="P112" s="81">
        <f t="shared" si="25"/>
        <v>14389.495798319329</v>
      </c>
      <c r="Q112" s="81">
        <f t="shared" si="26"/>
        <v>50252</v>
      </c>
      <c r="R112" s="81">
        <f t="shared" si="27"/>
        <v>35157.563025210082</v>
      </c>
      <c r="S112" s="81" t="str">
        <f t="shared" si="28"/>
        <v/>
      </c>
      <c r="T112" s="81">
        <f t="shared" si="29"/>
        <v>5912</v>
      </c>
      <c r="U112" s="81">
        <f t="shared" si="30"/>
        <v>44243.697478991598</v>
      </c>
      <c r="V112" s="98">
        <f t="shared" si="31"/>
        <v>201930.75630252098</v>
      </c>
      <c r="W112" s="81">
        <f t="shared" si="32"/>
        <v>48314.250900360137</v>
      </c>
      <c r="X112" s="81">
        <f t="shared" si="33"/>
        <v>5912</v>
      </c>
      <c r="Y112" s="81">
        <f t="shared" si="34"/>
        <v>33474.552439880994</v>
      </c>
      <c r="Z112" s="81">
        <f t="shared" si="35"/>
        <v>42606.159371569229</v>
      </c>
      <c r="AA112" s="114">
        <f t="shared" si="36"/>
        <v>0.88185490983679182</v>
      </c>
      <c r="AC112" s="82">
        <f t="shared" si="37"/>
        <v>33474.552439880994</v>
      </c>
      <c r="AD112" s="128">
        <f t="shared" si="38"/>
        <v>33475</v>
      </c>
      <c r="AE112" s="81">
        <f t="shared" si="21"/>
        <v>6360.1649635773883</v>
      </c>
      <c r="AF112" s="81">
        <f t="shared" si="39"/>
        <v>6360</v>
      </c>
      <c r="AG112" s="129">
        <f t="shared" si="40"/>
        <v>39835</v>
      </c>
    </row>
    <row r="113" spans="1:33" ht="50.1" customHeight="1" x14ac:dyDescent="0.25">
      <c r="A113" s="113">
        <v>101</v>
      </c>
      <c r="B113" s="19" t="s">
        <v>133</v>
      </c>
      <c r="C113" s="20" t="s">
        <v>26</v>
      </c>
      <c r="D113" s="17">
        <v>1</v>
      </c>
      <c r="E113" s="100">
        <v>197037</v>
      </c>
      <c r="F113" s="18">
        <v>224008.40336134454</v>
      </c>
      <c r="G113" s="18"/>
      <c r="H113" s="22">
        <v>67531.512605042008</v>
      </c>
      <c r="I113" s="22">
        <v>10586</v>
      </c>
      <c r="J113" s="77">
        <v>136008</v>
      </c>
      <c r="K113" s="77">
        <v>119243.6974789916</v>
      </c>
      <c r="M113" s="81">
        <f t="shared" si="22"/>
        <v>46317.576165561506</v>
      </c>
      <c r="N113" s="81">
        <f t="shared" si="23"/>
        <v>205153.96164956453</v>
      </c>
      <c r="O113" s="81">
        <f t="shared" si="24"/>
        <v>197037</v>
      </c>
      <c r="P113" s="81" t="str">
        <f t="shared" si="25"/>
        <v/>
      </c>
      <c r="Q113" s="81" t="str">
        <f t="shared" si="26"/>
        <v/>
      </c>
      <c r="R113" s="81">
        <f t="shared" si="27"/>
        <v>67531.512605042008</v>
      </c>
      <c r="S113" s="81" t="str">
        <f t="shared" si="28"/>
        <v/>
      </c>
      <c r="T113" s="81">
        <f t="shared" si="29"/>
        <v>136008</v>
      </c>
      <c r="U113" s="81">
        <f t="shared" si="30"/>
        <v>119243.6974789916</v>
      </c>
      <c r="V113" s="98">
        <f t="shared" si="31"/>
        <v>519820.21008403361</v>
      </c>
      <c r="W113" s="81">
        <f t="shared" si="32"/>
        <v>125735.76890756302</v>
      </c>
      <c r="X113" s="81">
        <f t="shared" si="33"/>
        <v>10586</v>
      </c>
      <c r="Y113" s="81">
        <f t="shared" si="34"/>
        <v>89435.181377429835</v>
      </c>
      <c r="Z113" s="81">
        <f t="shared" si="35"/>
        <v>79418.192742001513</v>
      </c>
      <c r="AA113" s="114">
        <f t="shared" si="36"/>
        <v>0.63162768583685414</v>
      </c>
      <c r="AC113" s="82">
        <f t="shared" si="37"/>
        <v>89435.181377429835</v>
      </c>
      <c r="AD113" s="128">
        <f t="shared" si="38"/>
        <v>89435</v>
      </c>
      <c r="AE113" s="81">
        <f t="shared" si="21"/>
        <v>16992.684461711669</v>
      </c>
      <c r="AF113" s="81">
        <f t="shared" si="39"/>
        <v>16993</v>
      </c>
      <c r="AG113" s="129">
        <f t="shared" si="40"/>
        <v>106428</v>
      </c>
    </row>
    <row r="114" spans="1:33" ht="50.1" customHeight="1" x14ac:dyDescent="0.25">
      <c r="A114" s="113">
        <v>102</v>
      </c>
      <c r="B114" s="19" t="s">
        <v>134</v>
      </c>
      <c r="C114" s="20" t="s">
        <v>11</v>
      </c>
      <c r="D114" s="17">
        <v>1</v>
      </c>
      <c r="E114" s="100">
        <v>23073</v>
      </c>
      <c r="F114" s="18">
        <v>32084.033613445379</v>
      </c>
      <c r="G114" s="18">
        <v>27899</v>
      </c>
      <c r="H114" s="22">
        <v>50796.218487394959</v>
      </c>
      <c r="I114" s="22">
        <v>850593</v>
      </c>
      <c r="J114" s="77">
        <v>13734</v>
      </c>
      <c r="K114" s="77">
        <v>43109.243697478996</v>
      </c>
      <c r="M114" s="81">
        <f t="shared" si="22"/>
        <v>-160969.76855045449</v>
      </c>
      <c r="N114" s="81">
        <f t="shared" si="23"/>
        <v>458480.76734997425</v>
      </c>
      <c r="O114" s="81">
        <f t="shared" si="24"/>
        <v>23073</v>
      </c>
      <c r="P114" s="81">
        <f t="shared" si="25"/>
        <v>32084.033613445379</v>
      </c>
      <c r="Q114" s="81">
        <f t="shared" si="26"/>
        <v>27899</v>
      </c>
      <c r="R114" s="81">
        <f t="shared" si="27"/>
        <v>50796.218487394959</v>
      </c>
      <c r="S114" s="81" t="str">
        <f t="shared" si="28"/>
        <v/>
      </c>
      <c r="T114" s="81">
        <f t="shared" si="29"/>
        <v>13734</v>
      </c>
      <c r="U114" s="81">
        <f t="shared" si="30"/>
        <v>43109.243697478996</v>
      </c>
      <c r="V114" s="98">
        <f t="shared" si="31"/>
        <v>190695.49579831932</v>
      </c>
      <c r="W114" s="81">
        <f t="shared" si="32"/>
        <v>148755.49939975989</v>
      </c>
      <c r="X114" s="81">
        <f t="shared" si="33"/>
        <v>13734</v>
      </c>
      <c r="Y114" s="81">
        <f t="shared" si="34"/>
        <v>47282.488812195232</v>
      </c>
      <c r="Z114" s="81">
        <f t="shared" si="35"/>
        <v>309725.26795021439</v>
      </c>
      <c r="AA114" s="114">
        <f t="shared" si="36"/>
        <v>2.0821096981286753</v>
      </c>
      <c r="AC114" s="82">
        <f t="shared" si="37"/>
        <v>47282.488812195232</v>
      </c>
      <c r="AD114" s="128">
        <f t="shared" si="38"/>
        <v>47282</v>
      </c>
      <c r="AE114" s="81">
        <f t="shared" si="21"/>
        <v>8983.6728743170934</v>
      </c>
      <c r="AF114" s="81">
        <f t="shared" si="39"/>
        <v>8984</v>
      </c>
      <c r="AG114" s="129">
        <f t="shared" si="40"/>
        <v>56266</v>
      </c>
    </row>
    <row r="115" spans="1:33" ht="50.1" customHeight="1" x14ac:dyDescent="0.25">
      <c r="A115" s="113">
        <v>103</v>
      </c>
      <c r="B115" s="19" t="s">
        <v>135</v>
      </c>
      <c r="C115" s="20" t="s">
        <v>92</v>
      </c>
      <c r="D115" s="17">
        <v>1</v>
      </c>
      <c r="E115" s="100">
        <v>141613</v>
      </c>
      <c r="F115" s="18">
        <v>215697.47899159661</v>
      </c>
      <c r="G115" s="18">
        <v>460000</v>
      </c>
      <c r="H115" s="22">
        <v>213728.99159663866</v>
      </c>
      <c r="I115" s="22">
        <v>3158</v>
      </c>
      <c r="J115" s="77">
        <v>236849</v>
      </c>
      <c r="K115" s="77">
        <v>55966.386554621851</v>
      </c>
      <c r="M115" s="81">
        <f t="shared" si="22"/>
        <v>41511.778180869122</v>
      </c>
      <c r="N115" s="81">
        <f t="shared" si="23"/>
        <v>337634.75243137573</v>
      </c>
      <c r="O115" s="81">
        <f t="shared" si="24"/>
        <v>141613</v>
      </c>
      <c r="P115" s="81">
        <f t="shared" si="25"/>
        <v>215697.47899159661</v>
      </c>
      <c r="Q115" s="81" t="str">
        <f t="shared" si="26"/>
        <v/>
      </c>
      <c r="R115" s="81">
        <f t="shared" si="27"/>
        <v>213728.99159663866</v>
      </c>
      <c r="S115" s="81" t="str">
        <f t="shared" si="28"/>
        <v/>
      </c>
      <c r="T115" s="81">
        <f t="shared" si="29"/>
        <v>236849</v>
      </c>
      <c r="U115" s="81">
        <f t="shared" si="30"/>
        <v>55966.386554621851</v>
      </c>
      <c r="V115" s="98">
        <f t="shared" si="31"/>
        <v>863854.85714285716</v>
      </c>
      <c r="W115" s="81">
        <f t="shared" si="32"/>
        <v>189573.26530612243</v>
      </c>
      <c r="X115" s="81">
        <f t="shared" si="33"/>
        <v>3158</v>
      </c>
      <c r="Y115" s="81">
        <f t="shared" si="34"/>
        <v>103323.04612806492</v>
      </c>
      <c r="Z115" s="81">
        <f t="shared" si="35"/>
        <v>148061.4871252533</v>
      </c>
      <c r="AA115" s="114">
        <f t="shared" si="36"/>
        <v>0.78102514553496771</v>
      </c>
      <c r="AC115" s="82">
        <f t="shared" si="37"/>
        <v>103323.04612806492</v>
      </c>
      <c r="AD115" s="128">
        <f t="shared" si="38"/>
        <v>103323</v>
      </c>
      <c r="AE115" s="81">
        <f t="shared" si="21"/>
        <v>19631.378764332334</v>
      </c>
      <c r="AF115" s="81">
        <f t="shared" si="39"/>
        <v>19631</v>
      </c>
      <c r="AG115" s="129">
        <f t="shared" si="40"/>
        <v>122954</v>
      </c>
    </row>
    <row r="116" spans="1:33" ht="50.1" customHeight="1" x14ac:dyDescent="0.25">
      <c r="A116" s="113">
        <v>104</v>
      </c>
      <c r="B116" s="19" t="s">
        <v>136</v>
      </c>
      <c r="C116" s="20" t="s">
        <v>11</v>
      </c>
      <c r="D116" s="17">
        <v>1</v>
      </c>
      <c r="E116" s="100">
        <v>56619</v>
      </c>
      <c r="F116" s="18">
        <v>51991.596638655457</v>
      </c>
      <c r="G116" s="18">
        <v>45210</v>
      </c>
      <c r="H116" s="22">
        <v>10709.617180205414</v>
      </c>
      <c r="I116" s="22">
        <v>2011280</v>
      </c>
      <c r="J116" s="77">
        <v>57849</v>
      </c>
      <c r="K116" s="77">
        <v>56722.689075630253</v>
      </c>
      <c r="M116" s="81">
        <f t="shared" si="22"/>
        <v>-415598.16604493454</v>
      </c>
      <c r="N116" s="81">
        <f t="shared" si="23"/>
        <v>1069992.9954433604</v>
      </c>
      <c r="O116" s="81">
        <f t="shared" si="24"/>
        <v>56619</v>
      </c>
      <c r="P116" s="81">
        <f t="shared" si="25"/>
        <v>51991.596638655457</v>
      </c>
      <c r="Q116" s="81">
        <f t="shared" si="26"/>
        <v>45210</v>
      </c>
      <c r="R116" s="81">
        <f t="shared" si="27"/>
        <v>10709.617180205414</v>
      </c>
      <c r="S116" s="81" t="str">
        <f t="shared" si="28"/>
        <v/>
      </c>
      <c r="T116" s="81">
        <f t="shared" si="29"/>
        <v>57849</v>
      </c>
      <c r="U116" s="81">
        <f t="shared" si="30"/>
        <v>56722.689075630253</v>
      </c>
      <c r="V116" s="98">
        <f t="shared" si="31"/>
        <v>279101.90289449116</v>
      </c>
      <c r="W116" s="81">
        <f t="shared" si="32"/>
        <v>327197.414699213</v>
      </c>
      <c r="X116" s="81">
        <f t="shared" si="33"/>
        <v>10709.617180205414</v>
      </c>
      <c r="Y116" s="81">
        <f t="shared" si="34"/>
        <v>71342.282654225986</v>
      </c>
      <c r="Z116" s="81">
        <f t="shared" si="35"/>
        <v>742795.58074414753</v>
      </c>
      <c r="AA116" s="114">
        <f t="shared" si="36"/>
        <v>2.27017558016767</v>
      </c>
      <c r="AC116" s="82">
        <f t="shared" si="37"/>
        <v>71342.282654225986</v>
      </c>
      <c r="AD116" s="128">
        <f t="shared" si="38"/>
        <v>71342</v>
      </c>
      <c r="AE116" s="81">
        <f t="shared" si="21"/>
        <v>13555.033704302938</v>
      </c>
      <c r="AF116" s="81">
        <f t="shared" si="39"/>
        <v>13555</v>
      </c>
      <c r="AG116" s="129">
        <f t="shared" si="40"/>
        <v>84897</v>
      </c>
    </row>
    <row r="117" spans="1:33" ht="50.1" customHeight="1" x14ac:dyDescent="0.25">
      <c r="A117" s="113">
        <v>105</v>
      </c>
      <c r="B117" s="19" t="s">
        <v>137</v>
      </c>
      <c r="C117" s="20" t="s">
        <v>11</v>
      </c>
      <c r="D117" s="17">
        <v>1</v>
      </c>
      <c r="E117" s="100">
        <v>27548</v>
      </c>
      <c r="F117" s="18">
        <v>22999.999999999996</v>
      </c>
      <c r="G117" s="18">
        <v>20000</v>
      </c>
      <c r="H117" s="22">
        <v>12577.030812324929</v>
      </c>
      <c r="I117" s="22">
        <v>2011280</v>
      </c>
      <c r="J117" s="77">
        <v>15000</v>
      </c>
      <c r="K117" s="77">
        <v>48025.210084033613</v>
      </c>
      <c r="M117" s="81">
        <f t="shared" si="22"/>
        <v>-442872.17537606962</v>
      </c>
      <c r="N117" s="81">
        <f t="shared" si="23"/>
        <v>1059280.8156321719</v>
      </c>
      <c r="O117" s="81">
        <f t="shared" si="24"/>
        <v>27548</v>
      </c>
      <c r="P117" s="81">
        <f t="shared" si="25"/>
        <v>22999.999999999996</v>
      </c>
      <c r="Q117" s="81">
        <f t="shared" si="26"/>
        <v>20000</v>
      </c>
      <c r="R117" s="81">
        <f t="shared" si="27"/>
        <v>12577.030812324929</v>
      </c>
      <c r="S117" s="81" t="str">
        <f t="shared" si="28"/>
        <v/>
      </c>
      <c r="T117" s="81">
        <f t="shared" si="29"/>
        <v>15000</v>
      </c>
      <c r="U117" s="81">
        <f t="shared" si="30"/>
        <v>48025.210084033613</v>
      </c>
      <c r="V117" s="98">
        <f t="shared" si="31"/>
        <v>146150.24089635853</v>
      </c>
      <c r="W117" s="81">
        <f t="shared" si="32"/>
        <v>308204.32012805121</v>
      </c>
      <c r="X117" s="81">
        <f t="shared" si="33"/>
        <v>12577.030812324929</v>
      </c>
      <c r="Y117" s="81">
        <f t="shared" si="34"/>
        <v>42009.866338586697</v>
      </c>
      <c r="Z117" s="81">
        <f t="shared" si="35"/>
        <v>751076.49550412083</v>
      </c>
      <c r="AA117" s="114">
        <f t="shared" si="36"/>
        <v>2.4369434380156232</v>
      </c>
      <c r="AC117" s="82">
        <f t="shared" si="37"/>
        <v>42009.866338586697</v>
      </c>
      <c r="AD117" s="128">
        <f t="shared" si="38"/>
        <v>42010</v>
      </c>
      <c r="AE117" s="81">
        <f t="shared" si="21"/>
        <v>7981.8746043314723</v>
      </c>
      <c r="AF117" s="81">
        <f t="shared" si="39"/>
        <v>7982</v>
      </c>
      <c r="AG117" s="129">
        <f t="shared" si="40"/>
        <v>49992</v>
      </c>
    </row>
    <row r="118" spans="1:33" ht="50.1" customHeight="1" x14ac:dyDescent="0.25">
      <c r="A118" s="113">
        <v>106</v>
      </c>
      <c r="B118" s="19" t="s">
        <v>138</v>
      </c>
      <c r="C118" s="20" t="s">
        <v>11</v>
      </c>
      <c r="D118" s="17">
        <v>1</v>
      </c>
      <c r="E118" s="100">
        <v>72845</v>
      </c>
      <c r="F118" s="18">
        <v>21848.067226890755</v>
      </c>
      <c r="G118" s="18">
        <v>103361</v>
      </c>
      <c r="H118" s="22">
        <v>42510.504201680669</v>
      </c>
      <c r="I118" s="22"/>
      <c r="J118" s="77">
        <v>11091</v>
      </c>
      <c r="K118" s="77">
        <v>56344.537815126052</v>
      </c>
      <c r="M118" s="81">
        <f t="shared" si="22"/>
        <v>17388.069997293955</v>
      </c>
      <c r="N118" s="81">
        <f t="shared" si="23"/>
        <v>85278.633083938534</v>
      </c>
      <c r="O118" s="81">
        <f t="shared" si="24"/>
        <v>72845</v>
      </c>
      <c r="P118" s="81">
        <f t="shared" si="25"/>
        <v>21848.067226890755</v>
      </c>
      <c r="Q118" s="81" t="str">
        <f t="shared" si="26"/>
        <v/>
      </c>
      <c r="R118" s="81">
        <f t="shared" si="27"/>
        <v>42510.504201680669</v>
      </c>
      <c r="S118" s="81" t="str">
        <f t="shared" si="28"/>
        <v/>
      </c>
      <c r="T118" s="81" t="str">
        <f t="shared" si="29"/>
        <v/>
      </c>
      <c r="U118" s="81">
        <f t="shared" si="30"/>
        <v>56344.537815126052</v>
      </c>
      <c r="V118" s="98">
        <f t="shared" si="31"/>
        <v>193548.10924369749</v>
      </c>
      <c r="W118" s="81">
        <f t="shared" si="32"/>
        <v>51333.351540616248</v>
      </c>
      <c r="X118" s="81">
        <f t="shared" si="33"/>
        <v>11091</v>
      </c>
      <c r="Y118" s="81">
        <f t="shared" si="34"/>
        <v>40434.124370879385</v>
      </c>
      <c r="Z118" s="81">
        <f t="shared" si="35"/>
        <v>33945.281543322293</v>
      </c>
      <c r="AA118" s="114">
        <f t="shared" si="36"/>
        <v>0.66127148383179168</v>
      </c>
      <c r="AC118" s="82">
        <f t="shared" si="37"/>
        <v>40434.124370879385</v>
      </c>
      <c r="AD118" s="128">
        <f t="shared" si="38"/>
        <v>40434</v>
      </c>
      <c r="AE118" s="81">
        <f t="shared" si="21"/>
        <v>7682.4836304670825</v>
      </c>
      <c r="AF118" s="81">
        <f t="shared" si="39"/>
        <v>7682</v>
      </c>
      <c r="AG118" s="129">
        <f t="shared" si="40"/>
        <v>48116</v>
      </c>
    </row>
    <row r="119" spans="1:33" ht="50.1" customHeight="1" x14ac:dyDescent="0.25">
      <c r="A119" s="113">
        <v>107</v>
      </c>
      <c r="B119" s="19" t="s">
        <v>139</v>
      </c>
      <c r="C119" s="20" t="s">
        <v>11</v>
      </c>
      <c r="D119" s="17">
        <v>1</v>
      </c>
      <c r="E119" s="100">
        <v>37946</v>
      </c>
      <c r="F119" s="18">
        <v>22999.999999999996</v>
      </c>
      <c r="G119" s="18">
        <v>33445</v>
      </c>
      <c r="H119" s="22">
        <v>3809.5238095238092</v>
      </c>
      <c r="I119" s="22">
        <v>726656</v>
      </c>
      <c r="J119" s="77">
        <v>25083</v>
      </c>
      <c r="K119" s="77">
        <v>48781.512605042022</v>
      </c>
      <c r="M119" s="81">
        <f t="shared" si="22"/>
        <v>-135793.68958078799</v>
      </c>
      <c r="N119" s="81">
        <f t="shared" si="23"/>
        <v>392571.12855637819</v>
      </c>
      <c r="O119" s="81">
        <f t="shared" si="24"/>
        <v>37946</v>
      </c>
      <c r="P119" s="81">
        <f t="shared" si="25"/>
        <v>22999.999999999996</v>
      </c>
      <c r="Q119" s="81">
        <f t="shared" si="26"/>
        <v>33445</v>
      </c>
      <c r="R119" s="81">
        <f t="shared" si="27"/>
        <v>3809.5238095238092</v>
      </c>
      <c r="S119" s="81" t="str">
        <f t="shared" si="28"/>
        <v/>
      </c>
      <c r="T119" s="81">
        <f t="shared" si="29"/>
        <v>25083</v>
      </c>
      <c r="U119" s="81">
        <f t="shared" si="30"/>
        <v>48781.512605042022</v>
      </c>
      <c r="V119" s="98">
        <f t="shared" si="31"/>
        <v>172065.03641456584</v>
      </c>
      <c r="W119" s="81">
        <f t="shared" si="32"/>
        <v>128388.71948779511</v>
      </c>
      <c r="X119" s="81">
        <f t="shared" si="33"/>
        <v>3809.5238095238092</v>
      </c>
      <c r="Y119" s="81">
        <f t="shared" si="34"/>
        <v>37215.40608258509</v>
      </c>
      <c r="Z119" s="81">
        <f t="shared" si="35"/>
        <v>264182.4090685831</v>
      </c>
      <c r="AA119" s="114">
        <f t="shared" si="36"/>
        <v>2.0576761737521405</v>
      </c>
      <c r="AC119" s="82">
        <f t="shared" si="37"/>
        <v>37215.40608258509</v>
      </c>
      <c r="AD119" s="128">
        <f t="shared" si="38"/>
        <v>37215</v>
      </c>
      <c r="AE119" s="81">
        <f t="shared" si="21"/>
        <v>7070.9271556911672</v>
      </c>
      <c r="AF119" s="81">
        <f t="shared" si="39"/>
        <v>7071</v>
      </c>
      <c r="AG119" s="129">
        <f t="shared" si="40"/>
        <v>44286</v>
      </c>
    </row>
    <row r="120" spans="1:33" ht="50.1" customHeight="1" x14ac:dyDescent="0.25">
      <c r="A120" s="113">
        <v>108</v>
      </c>
      <c r="B120" s="19" t="s">
        <v>140</v>
      </c>
      <c r="C120" s="20" t="s">
        <v>34</v>
      </c>
      <c r="D120" s="17">
        <v>1</v>
      </c>
      <c r="E120" s="100">
        <v>88647</v>
      </c>
      <c r="F120" s="18">
        <v>57789.915966386558</v>
      </c>
      <c r="G120" s="18">
        <v>155000</v>
      </c>
      <c r="H120" s="22">
        <v>85157.563025210067</v>
      </c>
      <c r="I120" s="22"/>
      <c r="J120" s="77">
        <v>49161</v>
      </c>
      <c r="K120" s="77">
        <v>49537.815126050424</v>
      </c>
      <c r="M120" s="81">
        <f t="shared" si="22"/>
        <v>40647.957399756495</v>
      </c>
      <c r="N120" s="81">
        <f t="shared" si="23"/>
        <v>121116.4739727925</v>
      </c>
      <c r="O120" s="81">
        <f t="shared" si="24"/>
        <v>88647</v>
      </c>
      <c r="P120" s="81">
        <f t="shared" si="25"/>
        <v>57789.915966386558</v>
      </c>
      <c r="Q120" s="81" t="str">
        <f t="shared" si="26"/>
        <v/>
      </c>
      <c r="R120" s="81">
        <f t="shared" si="27"/>
        <v>85157.563025210067</v>
      </c>
      <c r="S120" s="81" t="str">
        <f t="shared" si="28"/>
        <v/>
      </c>
      <c r="T120" s="81">
        <f t="shared" si="29"/>
        <v>49161</v>
      </c>
      <c r="U120" s="81">
        <f t="shared" si="30"/>
        <v>49537.815126050424</v>
      </c>
      <c r="V120" s="98">
        <f t="shared" si="31"/>
        <v>330293.29411764705</v>
      </c>
      <c r="W120" s="81">
        <f t="shared" si="32"/>
        <v>80882.215686274503</v>
      </c>
      <c r="X120" s="81">
        <f t="shared" si="33"/>
        <v>49161</v>
      </c>
      <c r="Y120" s="81">
        <f t="shared" si="34"/>
        <v>74035.173331512982</v>
      </c>
      <c r="Z120" s="81">
        <f t="shared" si="35"/>
        <v>40234.258286518008</v>
      </c>
      <c r="AA120" s="114">
        <f t="shared" si="36"/>
        <v>0.49744258296012106</v>
      </c>
      <c r="AC120" s="82">
        <f t="shared" si="37"/>
        <v>74035.173331512982</v>
      </c>
      <c r="AD120" s="128">
        <f t="shared" si="38"/>
        <v>74035</v>
      </c>
      <c r="AE120" s="81">
        <f t="shared" si="21"/>
        <v>14066.682932987467</v>
      </c>
      <c r="AF120" s="81">
        <f t="shared" si="39"/>
        <v>14067</v>
      </c>
      <c r="AG120" s="129">
        <f t="shared" si="40"/>
        <v>88102</v>
      </c>
    </row>
    <row r="121" spans="1:33" ht="50.1" customHeight="1" x14ac:dyDescent="0.25">
      <c r="A121" s="113">
        <v>109</v>
      </c>
      <c r="B121" s="19" t="s">
        <v>141</v>
      </c>
      <c r="C121" s="20" t="s">
        <v>11</v>
      </c>
      <c r="D121" s="17">
        <v>1</v>
      </c>
      <c r="E121" s="100">
        <v>861</v>
      </c>
      <c r="F121" s="18">
        <v>289.91596638655466</v>
      </c>
      <c r="G121" s="18">
        <v>400</v>
      </c>
      <c r="H121" s="22">
        <v>5014.0056022408962</v>
      </c>
      <c r="I121" s="22">
        <v>726656</v>
      </c>
      <c r="J121" s="77">
        <v>252</v>
      </c>
      <c r="K121" s="77">
        <v>53697.478991596639</v>
      </c>
      <c r="M121" s="81">
        <f t="shared" si="22"/>
        <v>-159091.72440445994</v>
      </c>
      <c r="N121" s="81">
        <f t="shared" si="23"/>
        <v>383997.55313595256</v>
      </c>
      <c r="O121" s="81">
        <f t="shared" si="24"/>
        <v>861</v>
      </c>
      <c r="P121" s="81">
        <f t="shared" si="25"/>
        <v>289.91596638655466</v>
      </c>
      <c r="Q121" s="81">
        <f t="shared" si="26"/>
        <v>400</v>
      </c>
      <c r="R121" s="81">
        <f t="shared" si="27"/>
        <v>5014.0056022408962</v>
      </c>
      <c r="S121" s="81" t="str">
        <f t="shared" si="28"/>
        <v/>
      </c>
      <c r="T121" s="81">
        <f t="shared" si="29"/>
        <v>252</v>
      </c>
      <c r="U121" s="81">
        <f t="shared" si="30"/>
        <v>53697.478991596639</v>
      </c>
      <c r="V121" s="98">
        <f t="shared" si="31"/>
        <v>60514.400560224094</v>
      </c>
      <c r="W121" s="81">
        <f t="shared" si="32"/>
        <v>112452.9143657463</v>
      </c>
      <c r="X121" s="81">
        <f t="shared" si="33"/>
        <v>252</v>
      </c>
      <c r="Y121" s="81">
        <f t="shared" si="34"/>
        <v>3368.6634736720316</v>
      </c>
      <c r="Z121" s="81">
        <f t="shared" si="35"/>
        <v>271544.63877020625</v>
      </c>
      <c r="AA121" s="114">
        <f t="shared" si="36"/>
        <v>2.4147407855257867</v>
      </c>
      <c r="AC121" s="82">
        <f t="shared" si="37"/>
        <v>3368.6634736720316</v>
      </c>
      <c r="AD121" s="128">
        <f t="shared" si="38"/>
        <v>3369</v>
      </c>
      <c r="AE121" s="81">
        <f t="shared" si="21"/>
        <v>640.04605999768603</v>
      </c>
      <c r="AF121" s="81">
        <f t="shared" si="39"/>
        <v>640</v>
      </c>
      <c r="AG121" s="129">
        <f t="shared" si="40"/>
        <v>4009</v>
      </c>
    </row>
    <row r="122" spans="1:33" ht="50.1" customHeight="1" x14ac:dyDescent="0.25">
      <c r="A122" s="113">
        <v>110</v>
      </c>
      <c r="B122" s="19" t="s">
        <v>142</v>
      </c>
      <c r="C122" s="20" t="s">
        <v>11</v>
      </c>
      <c r="D122" s="17">
        <v>1</v>
      </c>
      <c r="E122" s="100">
        <v>1226</v>
      </c>
      <c r="F122" s="18">
        <v>483.19327731092437</v>
      </c>
      <c r="G122" s="18">
        <v>700</v>
      </c>
      <c r="H122" s="22">
        <v>2502.3342670401494</v>
      </c>
      <c r="I122" s="22">
        <v>89596</v>
      </c>
      <c r="J122" s="77">
        <v>378</v>
      </c>
      <c r="K122" s="77">
        <v>53319.327731092439</v>
      </c>
      <c r="M122" s="81">
        <f t="shared" si="22"/>
        <v>-14747.263796062314</v>
      </c>
      <c r="N122" s="81">
        <f t="shared" si="23"/>
        <v>57091.508160474754</v>
      </c>
      <c r="O122" s="81">
        <f t="shared" si="24"/>
        <v>1226</v>
      </c>
      <c r="P122" s="81">
        <f t="shared" si="25"/>
        <v>483.19327731092437</v>
      </c>
      <c r="Q122" s="81">
        <f t="shared" si="26"/>
        <v>700</v>
      </c>
      <c r="R122" s="81">
        <f t="shared" si="27"/>
        <v>2502.3342670401494</v>
      </c>
      <c r="S122" s="81" t="str">
        <f t="shared" si="28"/>
        <v/>
      </c>
      <c r="T122" s="81">
        <f t="shared" si="29"/>
        <v>378</v>
      </c>
      <c r="U122" s="81">
        <f t="shared" si="30"/>
        <v>53319.327731092439</v>
      </c>
      <c r="V122" s="98">
        <f t="shared" si="31"/>
        <v>58608.855275443515</v>
      </c>
      <c r="W122" s="81">
        <f t="shared" si="32"/>
        <v>21172.122182206218</v>
      </c>
      <c r="X122" s="81">
        <f t="shared" si="33"/>
        <v>378</v>
      </c>
      <c r="Y122" s="81">
        <f t="shared" si="34"/>
        <v>2934.4816653063422</v>
      </c>
      <c r="Z122" s="81">
        <f t="shared" si="35"/>
        <v>35919.385978268532</v>
      </c>
      <c r="AA122" s="114">
        <f t="shared" si="36"/>
        <v>1.6965415969711541</v>
      </c>
      <c r="AC122" s="82">
        <f t="shared" si="37"/>
        <v>2934.4816653063422</v>
      </c>
      <c r="AD122" s="128">
        <f t="shared" si="38"/>
        <v>2934</v>
      </c>
      <c r="AE122" s="81">
        <f t="shared" si="21"/>
        <v>557.55151640820498</v>
      </c>
      <c r="AF122" s="81">
        <f t="shared" si="39"/>
        <v>558</v>
      </c>
      <c r="AG122" s="129">
        <f t="shared" si="40"/>
        <v>3492</v>
      </c>
    </row>
    <row r="123" spans="1:33" ht="50.1" customHeight="1" x14ac:dyDescent="0.25">
      <c r="A123" s="113">
        <v>111</v>
      </c>
      <c r="B123" s="19" t="s">
        <v>143</v>
      </c>
      <c r="C123" s="20" t="s">
        <v>11</v>
      </c>
      <c r="D123" s="17">
        <v>1</v>
      </c>
      <c r="E123" s="100">
        <v>28885</v>
      </c>
      <c r="F123" s="18">
        <v>20294.117647058822</v>
      </c>
      <c r="G123" s="18"/>
      <c r="H123" s="22">
        <v>16311.858076563958</v>
      </c>
      <c r="I123" s="22">
        <v>865517</v>
      </c>
      <c r="J123" s="77">
        <v>13235</v>
      </c>
      <c r="K123" s="77">
        <v>55588.23529411765</v>
      </c>
      <c r="M123" s="81">
        <f t="shared" si="22"/>
        <v>-176081.97987032277</v>
      </c>
      <c r="N123" s="81">
        <f t="shared" si="23"/>
        <v>509359.05020956963</v>
      </c>
      <c r="O123" s="81">
        <f t="shared" si="24"/>
        <v>28885</v>
      </c>
      <c r="P123" s="81">
        <f t="shared" si="25"/>
        <v>20294.117647058822</v>
      </c>
      <c r="Q123" s="81">
        <f t="shared" si="26"/>
        <v>0</v>
      </c>
      <c r="R123" s="81">
        <f t="shared" si="27"/>
        <v>16311.858076563958</v>
      </c>
      <c r="S123" s="81" t="str">
        <f t="shared" si="28"/>
        <v/>
      </c>
      <c r="T123" s="81">
        <f t="shared" si="29"/>
        <v>13235</v>
      </c>
      <c r="U123" s="81">
        <f t="shared" si="30"/>
        <v>55588.23529411765</v>
      </c>
      <c r="V123" s="98">
        <f t="shared" si="31"/>
        <v>134314.21101774042</v>
      </c>
      <c r="W123" s="81">
        <f t="shared" si="32"/>
        <v>166638.53516962341</v>
      </c>
      <c r="X123" s="81">
        <f t="shared" si="33"/>
        <v>13235</v>
      </c>
      <c r="Y123" s="81">
        <f t="shared" si="34"/>
        <v>42732.149175908773</v>
      </c>
      <c r="Z123" s="81">
        <f t="shared" si="35"/>
        <v>342720.51503994619</v>
      </c>
      <c r="AA123" s="114">
        <f t="shared" si="36"/>
        <v>2.0566702335152356</v>
      </c>
      <c r="AC123" s="82">
        <f t="shared" si="37"/>
        <v>42732.149175908773</v>
      </c>
      <c r="AD123" s="128">
        <f t="shared" si="38"/>
        <v>42732</v>
      </c>
      <c r="AE123" s="81">
        <f t="shared" si="21"/>
        <v>8119.1083434226666</v>
      </c>
      <c r="AF123" s="81">
        <f t="shared" si="39"/>
        <v>8119</v>
      </c>
      <c r="AG123" s="129">
        <f t="shared" si="40"/>
        <v>50851</v>
      </c>
    </row>
    <row r="124" spans="1:33" ht="50.1" customHeight="1" x14ac:dyDescent="0.25">
      <c r="A124" s="113">
        <v>112</v>
      </c>
      <c r="B124" s="19" t="s">
        <v>144</v>
      </c>
      <c r="C124" s="20" t="s">
        <v>11</v>
      </c>
      <c r="D124" s="17">
        <v>1</v>
      </c>
      <c r="E124" s="100">
        <v>482942</v>
      </c>
      <c r="F124" s="18">
        <v>413420.16806722688</v>
      </c>
      <c r="G124" s="18">
        <v>522521</v>
      </c>
      <c r="H124" s="22">
        <v>2507531.5126050417</v>
      </c>
      <c r="I124" s="22">
        <v>812375</v>
      </c>
      <c r="J124" s="77">
        <v>332646</v>
      </c>
      <c r="K124" s="77">
        <v>43487.394957983197</v>
      </c>
      <c r="M124" s="81">
        <f t="shared" si="22"/>
        <v>-85782.893968426739</v>
      </c>
      <c r="N124" s="81">
        <f t="shared" si="23"/>
        <v>1547189.4870056412</v>
      </c>
      <c r="O124" s="81">
        <f t="shared" si="24"/>
        <v>482942</v>
      </c>
      <c r="P124" s="81">
        <f t="shared" si="25"/>
        <v>413420.16806722688</v>
      </c>
      <c r="Q124" s="81">
        <f t="shared" si="26"/>
        <v>522521</v>
      </c>
      <c r="R124" s="81" t="str">
        <f t="shared" si="27"/>
        <v/>
      </c>
      <c r="S124" s="81">
        <f t="shared" si="28"/>
        <v>812375</v>
      </c>
      <c r="T124" s="81">
        <f t="shared" si="29"/>
        <v>332646</v>
      </c>
      <c r="U124" s="81">
        <f t="shared" si="30"/>
        <v>43487.394957983197</v>
      </c>
      <c r="V124" s="98">
        <f t="shared" si="31"/>
        <v>2607391.5630252105</v>
      </c>
      <c r="W124" s="81">
        <f t="shared" si="32"/>
        <v>730703.2965186073</v>
      </c>
      <c r="X124" s="81">
        <f t="shared" si="33"/>
        <v>43487.394957983197</v>
      </c>
      <c r="Y124" s="81">
        <f t="shared" si="34"/>
        <v>437628.47880874376</v>
      </c>
      <c r="Z124" s="81">
        <f t="shared" si="35"/>
        <v>816486.19048703404</v>
      </c>
      <c r="AA124" s="114">
        <f t="shared" si="36"/>
        <v>1.1173977103663475</v>
      </c>
      <c r="AC124" s="82">
        <f t="shared" si="37"/>
        <v>437628.47880874376</v>
      </c>
      <c r="AD124" s="128">
        <f t="shared" si="38"/>
        <v>437628</v>
      </c>
      <c r="AE124" s="81">
        <f t="shared" si="21"/>
        <v>83149.410973661317</v>
      </c>
      <c r="AF124" s="81">
        <f t="shared" si="39"/>
        <v>83149</v>
      </c>
      <c r="AG124" s="129">
        <f t="shared" si="40"/>
        <v>520777</v>
      </c>
    </row>
    <row r="125" spans="1:33" ht="50.1" customHeight="1" x14ac:dyDescent="0.25">
      <c r="A125" s="113">
        <v>113</v>
      </c>
      <c r="B125" s="19" t="s">
        <v>145</v>
      </c>
      <c r="C125" s="20" t="s">
        <v>11</v>
      </c>
      <c r="D125" s="17">
        <v>1</v>
      </c>
      <c r="E125" s="100">
        <v>20062</v>
      </c>
      <c r="F125" s="18">
        <v>14689.075630252102</v>
      </c>
      <c r="G125" s="18">
        <v>12773</v>
      </c>
      <c r="H125" s="22">
        <v>13408.029878618114</v>
      </c>
      <c r="I125" s="22">
        <v>99665</v>
      </c>
      <c r="J125" s="77">
        <v>7910</v>
      </c>
      <c r="K125" s="77">
        <v>56722.689075630253</v>
      </c>
      <c r="M125" s="81">
        <f t="shared" si="22"/>
        <v>-1803.2262942961061</v>
      </c>
      <c r="N125" s="81">
        <f t="shared" si="23"/>
        <v>66154.596175581944</v>
      </c>
      <c r="O125" s="81">
        <f t="shared" si="24"/>
        <v>20062</v>
      </c>
      <c r="P125" s="81">
        <f t="shared" si="25"/>
        <v>14689.075630252102</v>
      </c>
      <c r="Q125" s="81">
        <f t="shared" si="26"/>
        <v>12773</v>
      </c>
      <c r="R125" s="81">
        <f t="shared" si="27"/>
        <v>13408.029878618114</v>
      </c>
      <c r="S125" s="81" t="str">
        <f t="shared" si="28"/>
        <v/>
      </c>
      <c r="T125" s="81">
        <f t="shared" si="29"/>
        <v>7910</v>
      </c>
      <c r="U125" s="81">
        <f t="shared" si="30"/>
        <v>56722.689075630253</v>
      </c>
      <c r="V125" s="98">
        <f t="shared" si="31"/>
        <v>125564.79458450046</v>
      </c>
      <c r="W125" s="81">
        <f t="shared" si="32"/>
        <v>32175.684940642921</v>
      </c>
      <c r="X125" s="81">
        <f t="shared" si="33"/>
        <v>7910</v>
      </c>
      <c r="Y125" s="81">
        <f t="shared" si="34"/>
        <v>21687.757501987879</v>
      </c>
      <c r="Z125" s="81">
        <f t="shared" si="35"/>
        <v>33978.911234939027</v>
      </c>
      <c r="AA125" s="114">
        <f t="shared" si="36"/>
        <v>1.0560431362260869</v>
      </c>
      <c r="AC125" s="82">
        <f t="shared" si="37"/>
        <v>21687.757501987879</v>
      </c>
      <c r="AD125" s="128">
        <f t="shared" si="38"/>
        <v>21688</v>
      </c>
      <c r="AE125" s="81">
        <f t="shared" si="21"/>
        <v>4120.6739253776968</v>
      </c>
      <c r="AF125" s="81">
        <f t="shared" si="39"/>
        <v>4121</v>
      </c>
      <c r="AG125" s="129">
        <f t="shared" si="40"/>
        <v>25809</v>
      </c>
    </row>
    <row r="126" spans="1:33" ht="50.1" customHeight="1" x14ac:dyDescent="0.25">
      <c r="A126" s="113">
        <v>114</v>
      </c>
      <c r="B126" s="19" t="s">
        <v>146</v>
      </c>
      <c r="C126" s="20" t="s">
        <v>11</v>
      </c>
      <c r="D126" s="17">
        <v>1</v>
      </c>
      <c r="E126" s="100">
        <v>35067</v>
      </c>
      <c r="F126" s="18">
        <v>48126.05042016806</v>
      </c>
      <c r="G126" s="18">
        <v>41849</v>
      </c>
      <c r="H126" s="22">
        <v>24799.253034547153</v>
      </c>
      <c r="I126" s="22"/>
      <c r="J126" s="77"/>
      <c r="K126" s="77">
        <v>44243.697478991598</v>
      </c>
      <c r="M126" s="81">
        <f t="shared" si="22"/>
        <v>29653.755411537728</v>
      </c>
      <c r="N126" s="81">
        <f t="shared" si="23"/>
        <v>47980.244961945005</v>
      </c>
      <c r="O126" s="81">
        <f t="shared" si="24"/>
        <v>35067</v>
      </c>
      <c r="P126" s="81" t="str">
        <f t="shared" si="25"/>
        <v/>
      </c>
      <c r="Q126" s="81">
        <f t="shared" si="26"/>
        <v>41849</v>
      </c>
      <c r="R126" s="81" t="str">
        <f t="shared" si="27"/>
        <v/>
      </c>
      <c r="S126" s="81" t="str">
        <f t="shared" si="28"/>
        <v/>
      </c>
      <c r="T126" s="81" t="str">
        <f t="shared" si="29"/>
        <v/>
      </c>
      <c r="U126" s="81">
        <f t="shared" si="30"/>
        <v>44243.697478991598</v>
      </c>
      <c r="V126" s="98">
        <f t="shared" si="31"/>
        <v>121159.6974789916</v>
      </c>
      <c r="W126" s="81">
        <f t="shared" si="32"/>
        <v>38817.000186741367</v>
      </c>
      <c r="X126" s="81">
        <f t="shared" si="33"/>
        <v>24799.253034547153</v>
      </c>
      <c r="Y126" s="81">
        <f t="shared" si="34"/>
        <v>37831.258320404246</v>
      </c>
      <c r="Z126" s="81">
        <f t="shared" si="35"/>
        <v>9163.2447752036387</v>
      </c>
      <c r="AA126" s="114">
        <f t="shared" si="36"/>
        <v>0.23606267179640295</v>
      </c>
      <c r="AC126" s="82">
        <f t="shared" si="37"/>
        <v>37831.258320404246</v>
      </c>
      <c r="AD126" s="128">
        <f t="shared" si="38"/>
        <v>37831</v>
      </c>
      <c r="AE126" s="81">
        <f t="shared" si="21"/>
        <v>7187.9390808768067</v>
      </c>
      <c r="AF126" s="81">
        <f t="shared" si="39"/>
        <v>7188</v>
      </c>
      <c r="AG126" s="129">
        <f t="shared" si="40"/>
        <v>45019</v>
      </c>
    </row>
    <row r="127" spans="1:33" ht="50.1" customHeight="1" x14ac:dyDescent="0.25">
      <c r="A127" s="113">
        <v>115</v>
      </c>
      <c r="B127" s="19" t="s">
        <v>147</v>
      </c>
      <c r="C127" s="20" t="s">
        <v>11</v>
      </c>
      <c r="D127" s="17">
        <v>1</v>
      </c>
      <c r="E127" s="100">
        <v>65309</v>
      </c>
      <c r="F127" s="18">
        <v>88714.28571428571</v>
      </c>
      <c r="G127" s="18">
        <v>23361</v>
      </c>
      <c r="H127" s="22">
        <v>35157.563025210082</v>
      </c>
      <c r="I127" s="22">
        <v>2532555</v>
      </c>
      <c r="J127" s="77">
        <v>57857</v>
      </c>
      <c r="K127" s="77">
        <v>44621.848739495799</v>
      </c>
      <c r="M127" s="81">
        <f t="shared" si="22"/>
        <v>-530816.28658624843</v>
      </c>
      <c r="N127" s="81">
        <f t="shared" si="23"/>
        <v>1344409.3430088176</v>
      </c>
      <c r="O127" s="81">
        <f t="shared" si="24"/>
        <v>65309</v>
      </c>
      <c r="P127" s="81">
        <f t="shared" si="25"/>
        <v>88714.28571428571</v>
      </c>
      <c r="Q127" s="81">
        <f t="shared" si="26"/>
        <v>23361</v>
      </c>
      <c r="R127" s="81">
        <f t="shared" si="27"/>
        <v>35157.563025210082</v>
      </c>
      <c r="S127" s="81" t="str">
        <f t="shared" si="28"/>
        <v/>
      </c>
      <c r="T127" s="81">
        <f t="shared" si="29"/>
        <v>57857</v>
      </c>
      <c r="U127" s="81">
        <f t="shared" si="30"/>
        <v>44621.848739495799</v>
      </c>
      <c r="V127" s="98">
        <f t="shared" si="31"/>
        <v>315020.69747899158</v>
      </c>
      <c r="W127" s="81">
        <f t="shared" si="32"/>
        <v>406796.52821128455</v>
      </c>
      <c r="X127" s="81">
        <f t="shared" si="33"/>
        <v>23361</v>
      </c>
      <c r="Y127" s="81">
        <f t="shared" si="34"/>
        <v>84637.482077084875</v>
      </c>
      <c r="Z127" s="81">
        <f t="shared" si="35"/>
        <v>937612.81479753298</v>
      </c>
      <c r="AA127" s="114">
        <f t="shared" si="36"/>
        <v>2.3048692645443367</v>
      </c>
      <c r="AC127" s="82">
        <f t="shared" si="37"/>
        <v>84637.482077084875</v>
      </c>
      <c r="AD127" s="128">
        <f t="shared" si="38"/>
        <v>84637</v>
      </c>
      <c r="AE127" s="81">
        <f t="shared" si="21"/>
        <v>16081.121594646125</v>
      </c>
      <c r="AF127" s="81">
        <f t="shared" si="39"/>
        <v>16081</v>
      </c>
      <c r="AG127" s="129">
        <f t="shared" si="40"/>
        <v>100718</v>
      </c>
    </row>
    <row r="128" spans="1:33" ht="50.1" customHeight="1" x14ac:dyDescent="0.25">
      <c r="A128" s="113">
        <v>116</v>
      </c>
      <c r="B128" s="19" t="s">
        <v>148</v>
      </c>
      <c r="C128" s="20" t="s">
        <v>11</v>
      </c>
      <c r="D128" s="17">
        <v>1</v>
      </c>
      <c r="E128" s="100">
        <v>77578</v>
      </c>
      <c r="F128" s="18">
        <v>25087.39495798319</v>
      </c>
      <c r="G128" s="18">
        <v>45210</v>
      </c>
      <c r="H128" s="22">
        <v>32006.302521008405</v>
      </c>
      <c r="I128" s="22">
        <v>39183</v>
      </c>
      <c r="J128" s="77">
        <v>18225</v>
      </c>
      <c r="K128" s="77">
        <v>46890.756302521011</v>
      </c>
      <c r="M128" s="81">
        <f t="shared" si="22"/>
        <v>21252.358197019239</v>
      </c>
      <c r="N128" s="81">
        <f t="shared" si="23"/>
        <v>59942.057169127227</v>
      </c>
      <c r="O128" s="81" t="str">
        <f t="shared" si="24"/>
        <v/>
      </c>
      <c r="P128" s="81">
        <f t="shared" si="25"/>
        <v>25087.39495798319</v>
      </c>
      <c r="Q128" s="81">
        <f t="shared" si="26"/>
        <v>45210</v>
      </c>
      <c r="R128" s="81">
        <f t="shared" si="27"/>
        <v>32006.302521008405</v>
      </c>
      <c r="S128" s="81">
        <f t="shared" si="28"/>
        <v>39183</v>
      </c>
      <c r="T128" s="81" t="str">
        <f t="shared" si="29"/>
        <v/>
      </c>
      <c r="U128" s="81">
        <f t="shared" si="30"/>
        <v>46890.756302521011</v>
      </c>
      <c r="V128" s="98">
        <f t="shared" si="31"/>
        <v>188377.4537815126</v>
      </c>
      <c r="W128" s="81">
        <f t="shared" si="32"/>
        <v>40597.207683073233</v>
      </c>
      <c r="X128" s="81">
        <f t="shared" si="33"/>
        <v>18225</v>
      </c>
      <c r="Y128" s="81">
        <f t="shared" si="34"/>
        <v>36964.776804844514</v>
      </c>
      <c r="Z128" s="81">
        <f t="shared" si="35"/>
        <v>19344.849486053994</v>
      </c>
      <c r="AA128" s="114">
        <f t="shared" si="36"/>
        <v>0.47650689764359622</v>
      </c>
      <c r="AC128" s="82">
        <f t="shared" si="37"/>
        <v>36964.776804844514</v>
      </c>
      <c r="AD128" s="128">
        <f t="shared" si="38"/>
        <v>36965</v>
      </c>
      <c r="AE128" s="81">
        <f t="shared" si="21"/>
        <v>7023.307592920457</v>
      </c>
      <c r="AF128" s="81">
        <f t="shared" si="39"/>
        <v>7023</v>
      </c>
      <c r="AG128" s="129">
        <f t="shared" si="40"/>
        <v>43988</v>
      </c>
    </row>
    <row r="129" spans="1:33" ht="50.1" customHeight="1" x14ac:dyDescent="0.25">
      <c r="A129" s="113">
        <v>117</v>
      </c>
      <c r="B129" s="19" t="s">
        <v>149</v>
      </c>
      <c r="C129" s="20" t="s">
        <v>11</v>
      </c>
      <c r="D129" s="17">
        <v>1</v>
      </c>
      <c r="E129" s="100">
        <v>16120</v>
      </c>
      <c r="F129" s="18">
        <v>7731.09243697479</v>
      </c>
      <c r="G129" s="18">
        <v>11765</v>
      </c>
      <c r="H129" s="22">
        <v>11643.323996265173</v>
      </c>
      <c r="I129" s="22">
        <v>53234</v>
      </c>
      <c r="J129" s="77">
        <v>17520</v>
      </c>
      <c r="K129" s="77">
        <v>45378.151260504201</v>
      </c>
      <c r="M129" s="81">
        <f t="shared" si="22"/>
        <v>5176.8377395938842</v>
      </c>
      <c r="N129" s="81">
        <f t="shared" si="23"/>
        <v>41506.467315761591</v>
      </c>
      <c r="O129" s="81">
        <f t="shared" si="24"/>
        <v>16120</v>
      </c>
      <c r="P129" s="81">
        <f t="shared" si="25"/>
        <v>7731.09243697479</v>
      </c>
      <c r="Q129" s="81">
        <f t="shared" si="26"/>
        <v>11765</v>
      </c>
      <c r="R129" s="81">
        <f t="shared" si="27"/>
        <v>11643.323996265173</v>
      </c>
      <c r="S129" s="81" t="str">
        <f t="shared" si="28"/>
        <v/>
      </c>
      <c r="T129" s="81">
        <f t="shared" si="29"/>
        <v>17520</v>
      </c>
      <c r="U129" s="81" t="str">
        <f t="shared" si="30"/>
        <v/>
      </c>
      <c r="V129" s="98">
        <f t="shared" si="31"/>
        <v>64779.41643323996</v>
      </c>
      <c r="W129" s="81">
        <f t="shared" si="32"/>
        <v>23341.652527677739</v>
      </c>
      <c r="X129" s="81">
        <f t="shared" si="33"/>
        <v>7731.09243697479</v>
      </c>
      <c r="Y129" s="81">
        <f t="shared" si="34"/>
        <v>18431.01530388269</v>
      </c>
      <c r="Z129" s="81">
        <f t="shared" si="35"/>
        <v>18164.814788083855</v>
      </c>
      <c r="AA129" s="114">
        <f t="shared" si="36"/>
        <v>0.77821460012501831</v>
      </c>
      <c r="AC129" s="82">
        <f t="shared" si="37"/>
        <v>18431.01530388269</v>
      </c>
      <c r="AD129" s="128">
        <f t="shared" si="38"/>
        <v>18431</v>
      </c>
      <c r="AE129" s="81">
        <f t="shared" si="21"/>
        <v>3501.8929077377111</v>
      </c>
      <c r="AF129" s="81">
        <f t="shared" si="39"/>
        <v>3502</v>
      </c>
      <c r="AG129" s="129">
        <f t="shared" si="40"/>
        <v>21933</v>
      </c>
    </row>
    <row r="130" spans="1:33" ht="50.1" customHeight="1" x14ac:dyDescent="0.25">
      <c r="A130" s="113">
        <v>118</v>
      </c>
      <c r="B130" s="19" t="s">
        <v>150</v>
      </c>
      <c r="C130" s="20" t="s">
        <v>11</v>
      </c>
      <c r="D130" s="17">
        <v>1</v>
      </c>
      <c r="E130" s="100">
        <v>113266</v>
      </c>
      <c r="F130" s="18">
        <v>109974.78991596638</v>
      </c>
      <c r="G130" s="18">
        <v>95630</v>
      </c>
      <c r="H130" s="22">
        <v>63518.907563025212</v>
      </c>
      <c r="I130" s="22">
        <v>696000</v>
      </c>
      <c r="J130" s="77">
        <v>59369</v>
      </c>
      <c r="K130" s="77">
        <v>50672.268907563026</v>
      </c>
      <c r="M130" s="81">
        <f t="shared" si="22"/>
        <v>-63621.115084971389</v>
      </c>
      <c r="N130" s="81">
        <f t="shared" si="23"/>
        <v>403172.81976684416</v>
      </c>
      <c r="O130" s="81">
        <f t="shared" si="24"/>
        <v>113266</v>
      </c>
      <c r="P130" s="81">
        <f t="shared" si="25"/>
        <v>109974.78991596638</v>
      </c>
      <c r="Q130" s="81">
        <f t="shared" si="26"/>
        <v>95630</v>
      </c>
      <c r="R130" s="81">
        <f t="shared" si="27"/>
        <v>63518.907563025212</v>
      </c>
      <c r="S130" s="81" t="str">
        <f t="shared" si="28"/>
        <v/>
      </c>
      <c r="T130" s="81">
        <f t="shared" si="29"/>
        <v>59369</v>
      </c>
      <c r="U130" s="81">
        <f t="shared" si="30"/>
        <v>50672.268907563026</v>
      </c>
      <c r="V130" s="98">
        <f t="shared" si="31"/>
        <v>492430.96638655459</v>
      </c>
      <c r="W130" s="81">
        <f t="shared" si="32"/>
        <v>169775.85234093637</v>
      </c>
      <c r="X130" s="81">
        <f t="shared" si="33"/>
        <v>50672.268907563026</v>
      </c>
      <c r="Y130" s="81">
        <f t="shared" si="34"/>
        <v>106794.04323435442</v>
      </c>
      <c r="Z130" s="81">
        <f t="shared" si="35"/>
        <v>233396.96742590776</v>
      </c>
      <c r="AA130" s="114">
        <f t="shared" si="36"/>
        <v>1.3747359486507555</v>
      </c>
      <c r="AC130" s="82">
        <f t="shared" si="37"/>
        <v>106794.04323435442</v>
      </c>
      <c r="AD130" s="128">
        <f t="shared" si="38"/>
        <v>106794</v>
      </c>
      <c r="AE130" s="81">
        <f t="shared" si="21"/>
        <v>20290.868214527341</v>
      </c>
      <c r="AF130" s="81">
        <f t="shared" si="39"/>
        <v>20291</v>
      </c>
      <c r="AG130" s="129">
        <f t="shared" si="40"/>
        <v>127085</v>
      </c>
    </row>
    <row r="131" spans="1:33" ht="50.1" customHeight="1" x14ac:dyDescent="0.25">
      <c r="A131" s="113">
        <v>119</v>
      </c>
      <c r="B131" s="19" t="s">
        <v>151</v>
      </c>
      <c r="C131" s="20" t="s">
        <v>26</v>
      </c>
      <c r="D131" s="17">
        <v>1</v>
      </c>
      <c r="E131" s="100">
        <v>98380</v>
      </c>
      <c r="F131" s="18">
        <v>82915.966386554617</v>
      </c>
      <c r="G131" s="18">
        <v>69032</v>
      </c>
      <c r="H131" s="22">
        <v>171186.97478991598</v>
      </c>
      <c r="I131" s="22">
        <v>31302</v>
      </c>
      <c r="J131" s="77">
        <v>60849</v>
      </c>
      <c r="K131" s="77">
        <v>48781.512605042022</v>
      </c>
      <c r="M131" s="81">
        <f t="shared" si="22"/>
        <v>34717.624652702973</v>
      </c>
      <c r="N131" s="81">
        <f t="shared" si="23"/>
        <v>125981.64785630061</v>
      </c>
      <c r="O131" s="81">
        <f t="shared" si="24"/>
        <v>98380</v>
      </c>
      <c r="P131" s="81">
        <f t="shared" si="25"/>
        <v>82915.966386554617</v>
      </c>
      <c r="Q131" s="81">
        <f t="shared" si="26"/>
        <v>69032</v>
      </c>
      <c r="R131" s="81" t="str">
        <f t="shared" si="27"/>
        <v/>
      </c>
      <c r="S131" s="81" t="str">
        <f t="shared" si="28"/>
        <v/>
      </c>
      <c r="T131" s="81">
        <f t="shared" si="29"/>
        <v>60849</v>
      </c>
      <c r="U131" s="81">
        <f t="shared" si="30"/>
        <v>48781.512605042022</v>
      </c>
      <c r="V131" s="98">
        <f t="shared" si="31"/>
        <v>359958.47899159667</v>
      </c>
      <c r="W131" s="81">
        <f t="shared" si="32"/>
        <v>80349.636254501791</v>
      </c>
      <c r="X131" s="81">
        <f t="shared" si="33"/>
        <v>31302</v>
      </c>
      <c r="Y131" s="81">
        <f t="shared" si="34"/>
        <v>70844.59267195029</v>
      </c>
      <c r="Z131" s="81">
        <f t="shared" si="35"/>
        <v>45632.011601798818</v>
      </c>
      <c r="AA131" s="114">
        <f t="shared" si="36"/>
        <v>0.56791808561849177</v>
      </c>
      <c r="AC131" s="82">
        <f t="shared" si="37"/>
        <v>70844.59267195029</v>
      </c>
      <c r="AD131" s="128">
        <f t="shared" si="38"/>
        <v>70845</v>
      </c>
      <c r="AE131" s="81">
        <f t="shared" si="21"/>
        <v>13460.472607670554</v>
      </c>
      <c r="AF131" s="81">
        <f t="shared" si="39"/>
        <v>13460</v>
      </c>
      <c r="AG131" s="129">
        <f t="shared" si="40"/>
        <v>84305</v>
      </c>
    </row>
    <row r="132" spans="1:33" ht="50.1" customHeight="1" x14ac:dyDescent="0.25">
      <c r="A132" s="113">
        <v>120</v>
      </c>
      <c r="B132" s="19" t="s">
        <v>152</v>
      </c>
      <c r="C132" s="20" t="s">
        <v>11</v>
      </c>
      <c r="D132" s="17">
        <v>1</v>
      </c>
      <c r="E132" s="100">
        <v>41419</v>
      </c>
      <c r="F132" s="18">
        <v>36529.411764705881</v>
      </c>
      <c r="G132" s="18">
        <v>31765</v>
      </c>
      <c r="H132" s="22">
        <v>20980.392156862745</v>
      </c>
      <c r="I132" s="22">
        <v>19717</v>
      </c>
      <c r="J132" s="77">
        <v>23823</v>
      </c>
      <c r="K132" s="77">
        <v>48025.210084033613</v>
      </c>
      <c r="M132" s="81">
        <f t="shared" si="22"/>
        <v>20912.853898465881</v>
      </c>
      <c r="N132" s="81">
        <f t="shared" si="23"/>
        <v>42589.721531706185</v>
      </c>
      <c r="O132" s="81">
        <f t="shared" si="24"/>
        <v>41419</v>
      </c>
      <c r="P132" s="81">
        <f t="shared" si="25"/>
        <v>36529.411764705881</v>
      </c>
      <c r="Q132" s="81">
        <f t="shared" si="26"/>
        <v>31765</v>
      </c>
      <c r="R132" s="81">
        <f t="shared" si="27"/>
        <v>20980.392156862745</v>
      </c>
      <c r="S132" s="81" t="str">
        <f t="shared" si="28"/>
        <v/>
      </c>
      <c r="T132" s="81">
        <f t="shared" si="29"/>
        <v>23823</v>
      </c>
      <c r="U132" s="81" t="str">
        <f t="shared" si="30"/>
        <v/>
      </c>
      <c r="V132" s="98">
        <f t="shared" si="31"/>
        <v>154516.80392156861</v>
      </c>
      <c r="W132" s="81">
        <f t="shared" si="32"/>
        <v>31751.287715086033</v>
      </c>
      <c r="X132" s="81">
        <f t="shared" si="33"/>
        <v>19717</v>
      </c>
      <c r="Y132" s="81">
        <f t="shared" si="34"/>
        <v>30168.850197365733</v>
      </c>
      <c r="Z132" s="81">
        <f t="shared" si="35"/>
        <v>10838.433816620151</v>
      </c>
      <c r="AA132" s="114">
        <f t="shared" si="36"/>
        <v>0.34135414959785931</v>
      </c>
      <c r="AC132" s="82">
        <f t="shared" si="37"/>
        <v>30168.850197365733</v>
      </c>
      <c r="AD132" s="128">
        <f t="shared" si="38"/>
        <v>30169</v>
      </c>
      <c r="AE132" s="81">
        <f t="shared" si="21"/>
        <v>5732.0815374994891</v>
      </c>
      <c r="AF132" s="81">
        <f t="shared" si="39"/>
        <v>5732</v>
      </c>
      <c r="AG132" s="129">
        <f t="shared" si="40"/>
        <v>35901</v>
      </c>
    </row>
    <row r="133" spans="1:33" ht="50.1" customHeight="1" x14ac:dyDescent="0.25">
      <c r="A133" s="113">
        <v>121</v>
      </c>
      <c r="B133" s="19" t="s">
        <v>153</v>
      </c>
      <c r="C133" s="20" t="s">
        <v>11</v>
      </c>
      <c r="D133" s="17">
        <v>1</v>
      </c>
      <c r="E133" s="100">
        <v>27928</v>
      </c>
      <c r="F133" s="18">
        <v>24932.773109243695</v>
      </c>
      <c r="G133" s="18">
        <v>31092</v>
      </c>
      <c r="H133" s="22">
        <v>10149.393090569562</v>
      </c>
      <c r="I133" s="22">
        <v>41250</v>
      </c>
      <c r="J133" s="77">
        <v>16260</v>
      </c>
      <c r="K133" s="77">
        <v>52941.176470588238</v>
      </c>
      <c r="M133" s="81">
        <f t="shared" si="22"/>
        <v>14715.478221531306</v>
      </c>
      <c r="N133" s="81">
        <f t="shared" si="23"/>
        <v>43728.333970011983</v>
      </c>
      <c r="O133" s="81">
        <f t="shared" si="24"/>
        <v>27928</v>
      </c>
      <c r="P133" s="81">
        <f t="shared" si="25"/>
        <v>24932.773109243695</v>
      </c>
      <c r="Q133" s="81">
        <f t="shared" si="26"/>
        <v>31092</v>
      </c>
      <c r="R133" s="81" t="str">
        <f t="shared" si="27"/>
        <v/>
      </c>
      <c r="S133" s="81">
        <f t="shared" si="28"/>
        <v>41250</v>
      </c>
      <c r="T133" s="81">
        <f t="shared" si="29"/>
        <v>16260</v>
      </c>
      <c r="U133" s="81" t="str">
        <f t="shared" si="30"/>
        <v/>
      </c>
      <c r="V133" s="98">
        <f t="shared" si="31"/>
        <v>141462.77310924369</v>
      </c>
      <c r="W133" s="81">
        <f t="shared" si="32"/>
        <v>29221.906095771643</v>
      </c>
      <c r="X133" s="81">
        <f t="shared" si="33"/>
        <v>10149.393090569562</v>
      </c>
      <c r="Y133" s="81">
        <f t="shared" si="34"/>
        <v>25892.664727941999</v>
      </c>
      <c r="Z133" s="81">
        <f t="shared" si="35"/>
        <v>14506.427874240337</v>
      </c>
      <c r="AA133" s="114">
        <f t="shared" si="36"/>
        <v>0.49642305422162009</v>
      </c>
      <c r="AC133" s="82">
        <f t="shared" si="37"/>
        <v>25892.664727941999</v>
      </c>
      <c r="AD133" s="128">
        <f t="shared" si="38"/>
        <v>25893</v>
      </c>
      <c r="AE133" s="81">
        <f t="shared" si="21"/>
        <v>4919.6062983089805</v>
      </c>
      <c r="AF133" s="81">
        <f t="shared" si="39"/>
        <v>4920</v>
      </c>
      <c r="AG133" s="129">
        <f t="shared" si="40"/>
        <v>30813</v>
      </c>
    </row>
    <row r="134" spans="1:33" ht="50.1" customHeight="1" x14ac:dyDescent="0.25">
      <c r="A134" s="113">
        <v>122</v>
      </c>
      <c r="B134" s="19" t="s">
        <v>154</v>
      </c>
      <c r="C134" s="20" t="s">
        <v>11</v>
      </c>
      <c r="D134" s="17">
        <v>1</v>
      </c>
      <c r="E134" s="100">
        <v>188508</v>
      </c>
      <c r="F134" s="18">
        <v>92579.831932773101</v>
      </c>
      <c r="G134" s="18">
        <v>112437</v>
      </c>
      <c r="H134" s="22">
        <v>168655.46218487393</v>
      </c>
      <c r="I134" s="22">
        <v>148575</v>
      </c>
      <c r="J134" s="77">
        <v>60378</v>
      </c>
      <c r="K134" s="77">
        <v>50294.117647058825</v>
      </c>
      <c r="M134" s="81">
        <f t="shared" si="22"/>
        <v>64038.376485878711</v>
      </c>
      <c r="N134" s="81">
        <f t="shared" si="23"/>
        <v>170655.16973260866</v>
      </c>
      <c r="O134" s="81" t="str">
        <f t="shared" si="24"/>
        <v/>
      </c>
      <c r="P134" s="81">
        <f t="shared" si="25"/>
        <v>92579.831932773101</v>
      </c>
      <c r="Q134" s="81">
        <f t="shared" si="26"/>
        <v>112437</v>
      </c>
      <c r="R134" s="81">
        <f t="shared" si="27"/>
        <v>168655.46218487393</v>
      </c>
      <c r="S134" s="81">
        <f t="shared" si="28"/>
        <v>148575</v>
      </c>
      <c r="T134" s="81" t="str">
        <f t="shared" si="29"/>
        <v/>
      </c>
      <c r="U134" s="81" t="str">
        <f t="shared" si="30"/>
        <v/>
      </c>
      <c r="V134" s="98">
        <f t="shared" si="31"/>
        <v>522247.29411764705</v>
      </c>
      <c r="W134" s="81">
        <f t="shared" si="32"/>
        <v>117346.77310924369</v>
      </c>
      <c r="X134" s="81">
        <f t="shared" si="33"/>
        <v>50294.117647058825</v>
      </c>
      <c r="Y134" s="81">
        <f t="shared" si="34"/>
        <v>105893.93086428427</v>
      </c>
      <c r="Z134" s="81">
        <f t="shared" si="35"/>
        <v>53308.396623364977</v>
      </c>
      <c r="AA134" s="114">
        <f t="shared" si="36"/>
        <v>0.45428089082379502</v>
      </c>
      <c r="AC134" s="82">
        <f t="shared" si="37"/>
        <v>105893.93086428427</v>
      </c>
      <c r="AD134" s="128">
        <f t="shared" si="38"/>
        <v>105894</v>
      </c>
      <c r="AE134" s="81">
        <f t="shared" si="21"/>
        <v>20119.846864214011</v>
      </c>
      <c r="AF134" s="81">
        <f t="shared" si="39"/>
        <v>20120</v>
      </c>
      <c r="AG134" s="129">
        <f t="shared" si="40"/>
        <v>126014</v>
      </c>
    </row>
    <row r="135" spans="1:33" ht="50.1" customHeight="1" x14ac:dyDescent="0.25">
      <c r="A135" s="113">
        <v>123</v>
      </c>
      <c r="B135" s="19" t="s">
        <v>155</v>
      </c>
      <c r="C135" s="20" t="s">
        <v>156</v>
      </c>
      <c r="D135" s="17">
        <v>1</v>
      </c>
      <c r="E135" s="100">
        <v>72479</v>
      </c>
      <c r="F135" s="18">
        <v>117705.88235294117</v>
      </c>
      <c r="G135" s="18">
        <v>142689</v>
      </c>
      <c r="H135" s="22">
        <v>82521.008403361338</v>
      </c>
      <c r="I135" s="22">
        <v>101070</v>
      </c>
      <c r="J135" s="77">
        <v>25083</v>
      </c>
      <c r="K135" s="77">
        <v>48025.210084033613</v>
      </c>
      <c r="M135" s="81">
        <f t="shared" si="22"/>
        <v>43868.325108447927</v>
      </c>
      <c r="N135" s="81">
        <f t="shared" si="23"/>
        <v>124581.13227450527</v>
      </c>
      <c r="O135" s="81">
        <f t="shared" si="24"/>
        <v>72479</v>
      </c>
      <c r="P135" s="81">
        <f t="shared" si="25"/>
        <v>117705.88235294117</v>
      </c>
      <c r="Q135" s="81" t="str">
        <f t="shared" si="26"/>
        <v/>
      </c>
      <c r="R135" s="81">
        <f t="shared" si="27"/>
        <v>82521.008403361338</v>
      </c>
      <c r="S135" s="81">
        <f t="shared" si="28"/>
        <v>101070</v>
      </c>
      <c r="T135" s="81" t="str">
        <f t="shared" si="29"/>
        <v/>
      </c>
      <c r="U135" s="81">
        <f t="shared" si="30"/>
        <v>48025.210084033613</v>
      </c>
      <c r="V135" s="98">
        <f t="shared" si="31"/>
        <v>421801.10084033612</v>
      </c>
      <c r="W135" s="81">
        <f t="shared" si="32"/>
        <v>84224.728691476601</v>
      </c>
      <c r="X135" s="81">
        <f t="shared" si="33"/>
        <v>25083</v>
      </c>
      <c r="Y135" s="81">
        <f t="shared" si="34"/>
        <v>74068.53777820956</v>
      </c>
      <c r="Z135" s="81">
        <f t="shared" si="35"/>
        <v>40356.403583028674</v>
      </c>
      <c r="AA135" s="114">
        <f t="shared" si="36"/>
        <v>0.47915148211231545</v>
      </c>
      <c r="AC135" s="82">
        <f t="shared" si="37"/>
        <v>74068.53777820956</v>
      </c>
      <c r="AD135" s="128">
        <f t="shared" si="38"/>
        <v>74069</v>
      </c>
      <c r="AE135" s="81">
        <f t="shared" si="21"/>
        <v>14073.022177859817</v>
      </c>
      <c r="AF135" s="81">
        <f t="shared" si="39"/>
        <v>14073</v>
      </c>
      <c r="AG135" s="129">
        <f t="shared" si="40"/>
        <v>88142</v>
      </c>
    </row>
    <row r="136" spans="1:33" ht="50.1" customHeight="1" x14ac:dyDescent="0.25">
      <c r="A136" s="113">
        <v>124</v>
      </c>
      <c r="B136" s="19" t="s">
        <v>157</v>
      </c>
      <c r="C136" s="20" t="s">
        <v>156</v>
      </c>
      <c r="D136" s="17">
        <v>1</v>
      </c>
      <c r="E136" s="100">
        <v>121285</v>
      </c>
      <c r="F136" s="18">
        <v>367033.61344537814</v>
      </c>
      <c r="G136" s="18">
        <v>201513</v>
      </c>
      <c r="H136" s="22">
        <v>21914.098972922504</v>
      </c>
      <c r="I136" s="22">
        <v>710116</v>
      </c>
      <c r="J136" s="77">
        <v>70842</v>
      </c>
      <c r="K136" s="77">
        <v>55588.23529411765</v>
      </c>
      <c r="M136" s="81">
        <f t="shared" si="22"/>
        <v>-23909.478031025938</v>
      </c>
      <c r="N136" s="81">
        <f t="shared" si="23"/>
        <v>466278.60594885971</v>
      </c>
      <c r="O136" s="81">
        <f t="shared" si="24"/>
        <v>121285</v>
      </c>
      <c r="P136" s="81">
        <f t="shared" si="25"/>
        <v>367033.61344537814</v>
      </c>
      <c r="Q136" s="81">
        <f t="shared" si="26"/>
        <v>201513</v>
      </c>
      <c r="R136" s="81">
        <f t="shared" si="27"/>
        <v>21914.098972922504</v>
      </c>
      <c r="S136" s="81" t="str">
        <f t="shared" si="28"/>
        <v/>
      </c>
      <c r="T136" s="81">
        <f t="shared" si="29"/>
        <v>70842</v>
      </c>
      <c r="U136" s="81">
        <f t="shared" si="30"/>
        <v>55588.23529411765</v>
      </c>
      <c r="V136" s="98">
        <f t="shared" si="31"/>
        <v>838175.94771241839</v>
      </c>
      <c r="W136" s="81">
        <f t="shared" si="32"/>
        <v>221184.56395891687</v>
      </c>
      <c r="X136" s="81">
        <f t="shared" si="33"/>
        <v>21914.098972922504</v>
      </c>
      <c r="Y136" s="81">
        <f t="shared" si="34"/>
        <v>127565.91830150441</v>
      </c>
      <c r="Z136" s="81">
        <f t="shared" si="35"/>
        <v>245094.04198994281</v>
      </c>
      <c r="AA136" s="114">
        <f t="shared" si="36"/>
        <v>1.1080974078980796</v>
      </c>
      <c r="AC136" s="82">
        <f t="shared" si="37"/>
        <v>127565.91830150441</v>
      </c>
      <c r="AD136" s="128">
        <f t="shared" si="38"/>
        <v>127566</v>
      </c>
      <c r="AE136" s="81">
        <f t="shared" si="21"/>
        <v>24237.524477285835</v>
      </c>
      <c r="AF136" s="81">
        <f t="shared" si="39"/>
        <v>24238</v>
      </c>
      <c r="AG136" s="129">
        <f t="shared" si="40"/>
        <v>151804</v>
      </c>
    </row>
    <row r="137" spans="1:33" ht="50.1" customHeight="1" x14ac:dyDescent="0.25">
      <c r="A137" s="113">
        <v>125</v>
      </c>
      <c r="B137" s="19" t="s">
        <v>158</v>
      </c>
      <c r="C137" s="20" t="s">
        <v>11</v>
      </c>
      <c r="D137" s="17">
        <v>1</v>
      </c>
      <c r="E137" s="100">
        <v>24801</v>
      </c>
      <c r="F137" s="18">
        <v>50058.823529411762</v>
      </c>
      <c r="G137" s="18">
        <v>43529</v>
      </c>
      <c r="H137" s="22">
        <v>18272.642390289449</v>
      </c>
      <c r="I137" s="22">
        <v>37605</v>
      </c>
      <c r="J137" s="77">
        <v>30378</v>
      </c>
      <c r="K137" s="77">
        <v>49159.663865546223</v>
      </c>
      <c r="M137" s="81">
        <f t="shared" si="22"/>
        <v>24004.108550091587</v>
      </c>
      <c r="N137" s="81">
        <f t="shared" si="23"/>
        <v>48511.357102836257</v>
      </c>
      <c r="O137" s="81">
        <f t="shared" si="24"/>
        <v>24801</v>
      </c>
      <c r="P137" s="81" t="str">
        <f t="shared" si="25"/>
        <v/>
      </c>
      <c r="Q137" s="81">
        <f t="shared" si="26"/>
        <v>43529</v>
      </c>
      <c r="R137" s="81" t="str">
        <f t="shared" si="27"/>
        <v/>
      </c>
      <c r="S137" s="81">
        <f t="shared" si="28"/>
        <v>37605</v>
      </c>
      <c r="T137" s="81">
        <f t="shared" si="29"/>
        <v>30378</v>
      </c>
      <c r="U137" s="81" t="str">
        <f t="shared" si="30"/>
        <v/>
      </c>
      <c r="V137" s="98">
        <f t="shared" si="31"/>
        <v>136313</v>
      </c>
      <c r="W137" s="81">
        <f t="shared" si="32"/>
        <v>36257.732826463922</v>
      </c>
      <c r="X137" s="81">
        <f t="shared" si="33"/>
        <v>18272.642390289449</v>
      </c>
      <c r="Y137" s="81">
        <f t="shared" si="34"/>
        <v>34264.869237079787</v>
      </c>
      <c r="Z137" s="81">
        <f t="shared" si="35"/>
        <v>12253.624276372335</v>
      </c>
      <c r="AA137" s="114">
        <f t="shared" si="36"/>
        <v>0.33795892134294225</v>
      </c>
      <c r="AC137" s="82">
        <f t="shared" si="37"/>
        <v>34264.869237079787</v>
      </c>
      <c r="AD137" s="128">
        <f t="shared" si="38"/>
        <v>34265</v>
      </c>
      <c r="AE137" s="81">
        <f t="shared" si="21"/>
        <v>6510.3251550451596</v>
      </c>
      <c r="AF137" s="81">
        <f t="shared" si="39"/>
        <v>6510</v>
      </c>
      <c r="AG137" s="129">
        <f t="shared" si="40"/>
        <v>40775</v>
      </c>
    </row>
    <row r="138" spans="1:33" ht="50.1" customHeight="1" x14ac:dyDescent="0.25">
      <c r="A138" s="113">
        <v>126</v>
      </c>
      <c r="B138" s="19" t="s">
        <v>159</v>
      </c>
      <c r="C138" s="20" t="s">
        <v>11</v>
      </c>
      <c r="D138" s="17">
        <v>1</v>
      </c>
      <c r="E138" s="100">
        <v>57186</v>
      </c>
      <c r="F138" s="18">
        <v>75184.873949579836</v>
      </c>
      <c r="G138" s="18"/>
      <c r="H138" s="22">
        <v>19112.97852474323</v>
      </c>
      <c r="I138" s="22">
        <v>37634901</v>
      </c>
      <c r="J138" s="77">
        <v>81806</v>
      </c>
      <c r="K138" s="77">
        <v>53697.478991596639</v>
      </c>
      <c r="M138" s="81">
        <f t="shared" si="22"/>
        <v>-9020652.4452950843</v>
      </c>
      <c r="N138" s="81">
        <f t="shared" si="23"/>
        <v>21661281.889117058</v>
      </c>
      <c r="O138" s="81">
        <f t="shared" si="24"/>
        <v>57186</v>
      </c>
      <c r="P138" s="81">
        <f t="shared" si="25"/>
        <v>75184.873949579836</v>
      </c>
      <c r="Q138" s="81">
        <f t="shared" si="26"/>
        <v>0</v>
      </c>
      <c r="R138" s="81">
        <f t="shared" si="27"/>
        <v>19112.97852474323</v>
      </c>
      <c r="S138" s="81" t="str">
        <f t="shared" si="28"/>
        <v/>
      </c>
      <c r="T138" s="81">
        <f t="shared" si="29"/>
        <v>81806</v>
      </c>
      <c r="U138" s="81">
        <f t="shared" si="30"/>
        <v>53697.478991596639</v>
      </c>
      <c r="V138" s="98">
        <f t="shared" si="31"/>
        <v>286987.33146591973</v>
      </c>
      <c r="W138" s="81">
        <f t="shared" si="32"/>
        <v>6320314.721910987</v>
      </c>
      <c r="X138" s="81">
        <f t="shared" si="33"/>
        <v>19112.97852474323</v>
      </c>
      <c r="Y138" s="81">
        <f t="shared" si="34"/>
        <v>154470.80152676071</v>
      </c>
      <c r="Z138" s="81">
        <f t="shared" si="35"/>
        <v>15340967.167206071</v>
      </c>
      <c r="AA138" s="114">
        <f t="shared" si="36"/>
        <v>2.4272473511521011</v>
      </c>
      <c r="AC138" s="82">
        <f t="shared" si="37"/>
        <v>154470.80152676071</v>
      </c>
      <c r="AD138" s="128">
        <f t="shared" si="38"/>
        <v>154471</v>
      </c>
      <c r="AE138" s="81">
        <f t="shared" si="21"/>
        <v>29349.452290084533</v>
      </c>
      <c r="AF138" s="81">
        <f t="shared" si="39"/>
        <v>29349</v>
      </c>
      <c r="AG138" s="129">
        <f t="shared" si="40"/>
        <v>183820</v>
      </c>
    </row>
    <row r="139" spans="1:33" ht="50.1" customHeight="1" x14ac:dyDescent="0.25">
      <c r="A139" s="113">
        <v>127</v>
      </c>
      <c r="B139" s="19" t="s">
        <v>160</v>
      </c>
      <c r="C139" s="20" t="s">
        <v>161</v>
      </c>
      <c r="D139" s="17">
        <v>1</v>
      </c>
      <c r="E139" s="100">
        <v>203142</v>
      </c>
      <c r="F139" s="18">
        <v>183613.44537815126</v>
      </c>
      <c r="G139" s="18">
        <v>354454</v>
      </c>
      <c r="H139" s="22">
        <v>225283.61344537817</v>
      </c>
      <c r="I139" s="22"/>
      <c r="J139" s="77">
        <v>119747</v>
      </c>
      <c r="K139" s="77">
        <v>45000</v>
      </c>
      <c r="M139" s="81">
        <f t="shared" si="22"/>
        <v>84183.652720641898</v>
      </c>
      <c r="N139" s="81">
        <f t="shared" si="23"/>
        <v>292896.36688720121</v>
      </c>
      <c r="O139" s="81">
        <f t="shared" si="24"/>
        <v>203142</v>
      </c>
      <c r="P139" s="81">
        <f t="shared" si="25"/>
        <v>183613.44537815126</v>
      </c>
      <c r="Q139" s="81" t="str">
        <f t="shared" si="26"/>
        <v/>
      </c>
      <c r="R139" s="81">
        <f t="shared" si="27"/>
        <v>225283.61344537817</v>
      </c>
      <c r="S139" s="81" t="str">
        <f t="shared" si="28"/>
        <v/>
      </c>
      <c r="T139" s="81">
        <f t="shared" si="29"/>
        <v>119747</v>
      </c>
      <c r="U139" s="81" t="str">
        <f t="shared" si="30"/>
        <v/>
      </c>
      <c r="V139" s="98">
        <f t="shared" si="31"/>
        <v>731786.0588235294</v>
      </c>
      <c r="W139" s="81">
        <f t="shared" si="32"/>
        <v>188540.00980392157</v>
      </c>
      <c r="X139" s="81">
        <f t="shared" si="33"/>
        <v>45000</v>
      </c>
      <c r="Y139" s="81">
        <f t="shared" si="34"/>
        <v>158822.41937694474</v>
      </c>
      <c r="Z139" s="81">
        <f t="shared" si="35"/>
        <v>104356.35708327967</v>
      </c>
      <c r="AA139" s="114">
        <f t="shared" si="36"/>
        <v>0.5534971446740059</v>
      </c>
      <c r="AC139" s="82">
        <f t="shared" si="37"/>
        <v>158822.41937694474</v>
      </c>
      <c r="AD139" s="128">
        <f t="shared" si="38"/>
        <v>158822</v>
      </c>
      <c r="AE139" s="81">
        <f t="shared" si="21"/>
        <v>30176.259681619504</v>
      </c>
      <c r="AF139" s="81">
        <f t="shared" si="39"/>
        <v>30176</v>
      </c>
      <c r="AG139" s="129">
        <f t="shared" si="40"/>
        <v>188998</v>
      </c>
    </row>
    <row r="140" spans="1:33" ht="50.1" customHeight="1" x14ac:dyDescent="0.25">
      <c r="A140" s="113">
        <v>128</v>
      </c>
      <c r="B140" s="19" t="s">
        <v>162</v>
      </c>
      <c r="C140" s="20" t="s">
        <v>11</v>
      </c>
      <c r="D140" s="17">
        <v>1</v>
      </c>
      <c r="E140" s="100">
        <v>831305</v>
      </c>
      <c r="F140" s="18">
        <v>859890.75630252098</v>
      </c>
      <c r="G140" s="18">
        <v>754622</v>
      </c>
      <c r="H140" s="22">
        <v>442720.5882352941</v>
      </c>
      <c r="I140" s="22">
        <v>1941905</v>
      </c>
      <c r="J140" s="77">
        <v>560924</v>
      </c>
      <c r="K140" s="77">
        <v>52941.176470588238</v>
      </c>
      <c r="M140" s="81">
        <f t="shared" si="22"/>
        <v>193233.90079266869</v>
      </c>
      <c r="N140" s="81">
        <f t="shared" si="23"/>
        <v>1362282.8194954465</v>
      </c>
      <c r="O140" s="81">
        <f t="shared" si="24"/>
        <v>831305</v>
      </c>
      <c r="P140" s="81">
        <f t="shared" si="25"/>
        <v>859890.75630252098</v>
      </c>
      <c r="Q140" s="81">
        <f t="shared" si="26"/>
        <v>754622</v>
      </c>
      <c r="R140" s="81">
        <f t="shared" si="27"/>
        <v>442720.5882352941</v>
      </c>
      <c r="S140" s="81" t="str">
        <f t="shared" si="28"/>
        <v/>
      </c>
      <c r="T140" s="81">
        <f t="shared" si="29"/>
        <v>560924</v>
      </c>
      <c r="U140" s="81" t="str">
        <f t="shared" si="30"/>
        <v/>
      </c>
      <c r="V140" s="98">
        <f t="shared" si="31"/>
        <v>3449462.3445378151</v>
      </c>
      <c r="W140" s="81">
        <f t="shared" si="32"/>
        <v>777758.36014405754</v>
      </c>
      <c r="X140" s="81">
        <f t="shared" si="33"/>
        <v>52941.176470588238</v>
      </c>
      <c r="Y140" s="81">
        <f t="shared" si="34"/>
        <v>542177.1450453297</v>
      </c>
      <c r="Z140" s="81">
        <f t="shared" si="35"/>
        <v>584524.45935138885</v>
      </c>
      <c r="AA140" s="114">
        <f t="shared" si="36"/>
        <v>0.75155021058612903</v>
      </c>
      <c r="AC140" s="82">
        <f t="shared" si="37"/>
        <v>542177.1450453297</v>
      </c>
      <c r="AD140" s="128">
        <f t="shared" si="38"/>
        <v>542177</v>
      </c>
      <c r="AE140" s="81">
        <f t="shared" si="21"/>
        <v>103013.65755861264</v>
      </c>
      <c r="AF140" s="81">
        <f t="shared" si="39"/>
        <v>103014</v>
      </c>
      <c r="AG140" s="129">
        <f t="shared" si="40"/>
        <v>645191</v>
      </c>
    </row>
    <row r="141" spans="1:33" ht="50.1" customHeight="1" x14ac:dyDescent="0.25">
      <c r="A141" s="113">
        <v>129</v>
      </c>
      <c r="B141" s="19" t="s">
        <v>163</v>
      </c>
      <c r="C141" s="20" t="s">
        <v>11</v>
      </c>
      <c r="D141" s="17">
        <v>1</v>
      </c>
      <c r="E141" s="100">
        <v>186206</v>
      </c>
      <c r="F141" s="18">
        <v>187285.71428571426</v>
      </c>
      <c r="G141" s="18">
        <v>198151</v>
      </c>
      <c r="H141" s="22">
        <v>80955.882352941175</v>
      </c>
      <c r="I141" s="22">
        <v>515168</v>
      </c>
      <c r="J141" s="77">
        <v>122142</v>
      </c>
      <c r="K141" s="77">
        <v>50294.117647058825</v>
      </c>
      <c r="M141" s="81">
        <f t="shared" si="22"/>
        <v>37714.986423928378</v>
      </c>
      <c r="N141" s="81">
        <f t="shared" si="23"/>
        <v>345200.07480056142</v>
      </c>
      <c r="O141" s="81">
        <f t="shared" si="24"/>
        <v>186206</v>
      </c>
      <c r="P141" s="81">
        <f t="shared" si="25"/>
        <v>187285.71428571426</v>
      </c>
      <c r="Q141" s="81">
        <f t="shared" si="26"/>
        <v>198151</v>
      </c>
      <c r="R141" s="81">
        <f t="shared" si="27"/>
        <v>80955.882352941175</v>
      </c>
      <c r="S141" s="81" t="str">
        <f t="shared" si="28"/>
        <v/>
      </c>
      <c r="T141" s="81">
        <f t="shared" si="29"/>
        <v>122142</v>
      </c>
      <c r="U141" s="81">
        <f t="shared" si="30"/>
        <v>50294.117647058825</v>
      </c>
      <c r="V141" s="98">
        <f t="shared" si="31"/>
        <v>825034.71428571432</v>
      </c>
      <c r="W141" s="81">
        <f t="shared" si="32"/>
        <v>191457.53061224491</v>
      </c>
      <c r="X141" s="81">
        <f t="shared" si="33"/>
        <v>50294.117647058825</v>
      </c>
      <c r="Y141" s="81">
        <f t="shared" si="34"/>
        <v>150763.53088781922</v>
      </c>
      <c r="Z141" s="81">
        <f t="shared" si="35"/>
        <v>153742.54418831653</v>
      </c>
      <c r="AA141" s="114">
        <f t="shared" si="36"/>
        <v>0.80301121453241875</v>
      </c>
      <c r="AC141" s="82">
        <f t="shared" si="37"/>
        <v>150763.53088781922</v>
      </c>
      <c r="AD141" s="128">
        <f t="shared" si="38"/>
        <v>150764</v>
      </c>
      <c r="AE141" s="81">
        <f t="shared" ref="AE141:AE204" si="41">+AC141*19/100</f>
        <v>28645.070868685652</v>
      </c>
      <c r="AF141" s="81">
        <f t="shared" si="39"/>
        <v>28645</v>
      </c>
      <c r="AG141" s="129">
        <f t="shared" si="40"/>
        <v>179409</v>
      </c>
    </row>
    <row r="142" spans="1:33" ht="50.1" customHeight="1" x14ac:dyDescent="0.25">
      <c r="A142" s="113">
        <v>130</v>
      </c>
      <c r="B142" s="19" t="s">
        <v>164</v>
      </c>
      <c r="C142" s="20" t="s">
        <v>26</v>
      </c>
      <c r="D142" s="17">
        <v>1</v>
      </c>
      <c r="E142" s="100">
        <v>179993</v>
      </c>
      <c r="F142" s="18">
        <v>214344.53781512604</v>
      </c>
      <c r="G142" s="18">
        <v>186387</v>
      </c>
      <c r="H142" s="22">
        <v>122342.43697478992</v>
      </c>
      <c r="I142" s="22">
        <v>8909787</v>
      </c>
      <c r="J142" s="77">
        <v>127310</v>
      </c>
      <c r="K142" s="77">
        <v>50672.268907563026</v>
      </c>
      <c r="M142" s="81">
        <f t="shared" ref="M142:M205" si="42">+W142-Z142</f>
        <v>-1913830.1839057121</v>
      </c>
      <c r="N142" s="81">
        <f t="shared" ref="N142:N205" si="43">+W142+Z142</f>
        <v>4711211.9678192772</v>
      </c>
      <c r="O142" s="81">
        <f t="shared" ref="O142:O205" si="44">IF(AND(E142&gt;$M142,E142&lt;$N142),E142,"")</f>
        <v>179993</v>
      </c>
      <c r="P142" s="81">
        <f t="shared" ref="P142:P205" si="45">IF(AND(F142&gt;$M142,F142&lt;$N142),F142,"")</f>
        <v>214344.53781512604</v>
      </c>
      <c r="Q142" s="81">
        <f t="shared" ref="Q142:Q205" si="46">IF(AND(G142&gt;$M142,G142&lt;$N142),G142,"")</f>
        <v>186387</v>
      </c>
      <c r="R142" s="81">
        <f t="shared" ref="R142:R205" si="47">IF(AND(H142&gt;$M142,H142&lt;$N142),H142,"")</f>
        <v>122342.43697478992</v>
      </c>
      <c r="S142" s="81" t="str">
        <f t="shared" ref="S142:S205" si="48">IF(AND(I142&gt;$M142,I142&lt;$N142),I142,"")</f>
        <v/>
      </c>
      <c r="T142" s="81">
        <f t="shared" ref="T142:T205" si="49">IF(AND(J142&gt;$M142,J142&lt;$N142),J142,"")</f>
        <v>127310</v>
      </c>
      <c r="U142" s="81">
        <f t="shared" ref="U142:U205" si="50">IF(AND(K142&gt;$M142,K142&lt;$N142),K142,"")</f>
        <v>50672.268907563026</v>
      </c>
      <c r="V142" s="98">
        <f t="shared" ref="V142:V205" si="51">SUM(O142:U142)</f>
        <v>881049.24369747902</v>
      </c>
      <c r="W142" s="81">
        <f t="shared" ref="W142:W205" si="52">AVERAGE(E142:K142)</f>
        <v>1398690.8919567827</v>
      </c>
      <c r="X142" s="81">
        <f t="shared" ref="X142:X205" si="53">MIN(E142:K142)</f>
        <v>50672.268907563026</v>
      </c>
      <c r="Y142" s="81">
        <f t="shared" ref="Y142:Y205" si="54">GEOMEAN(E142:K142)</f>
        <v>243369.3337515131</v>
      </c>
      <c r="Z142" s="81">
        <f t="shared" ref="Z142:Z205" si="55">STDEVA(E142:K142)</f>
        <v>3312521.0758624948</v>
      </c>
      <c r="AA142" s="114">
        <f t="shared" ref="AA142:AA205" si="56">+Z142/W142</f>
        <v>2.3683010269897764</v>
      </c>
      <c r="AC142" s="82">
        <f t="shared" ref="AC142:AC205" si="57">+Y142</f>
        <v>243369.3337515131</v>
      </c>
      <c r="AD142" s="128">
        <f t="shared" ref="AD142:AD205" si="58">ROUND(AC142,0)</f>
        <v>243369</v>
      </c>
      <c r="AE142" s="81">
        <f t="shared" si="41"/>
        <v>46240.173412787488</v>
      </c>
      <c r="AF142" s="81">
        <f t="shared" ref="AF142:AF205" si="59">ROUND(AE142,0)</f>
        <v>46240</v>
      </c>
      <c r="AG142" s="129">
        <f t="shared" ref="AG142:AG205" si="60">+AF142+AD142</f>
        <v>289609</v>
      </c>
    </row>
    <row r="143" spans="1:33" ht="50.1" customHeight="1" x14ac:dyDescent="0.25">
      <c r="A143" s="113">
        <v>131</v>
      </c>
      <c r="B143" s="19" t="s">
        <v>165</v>
      </c>
      <c r="C143" s="20" t="s">
        <v>11</v>
      </c>
      <c r="D143" s="17">
        <v>1</v>
      </c>
      <c r="E143" s="100">
        <v>1377166</v>
      </c>
      <c r="F143" s="18">
        <v>3372495.7983193276</v>
      </c>
      <c r="G143" s="18">
        <v>1804426</v>
      </c>
      <c r="H143" s="22">
        <v>565619.74789915967</v>
      </c>
      <c r="I143" s="22">
        <v>8909787</v>
      </c>
      <c r="J143" s="77">
        <v>1455252</v>
      </c>
      <c r="K143" s="77">
        <v>220168.06722689077</v>
      </c>
      <c r="M143" s="81">
        <f t="shared" si="42"/>
        <v>-460045.19374906784</v>
      </c>
      <c r="N143" s="81">
        <f t="shared" si="43"/>
        <v>5518592.2261620332</v>
      </c>
      <c r="O143" s="81">
        <f t="shared" si="44"/>
        <v>1377166</v>
      </c>
      <c r="P143" s="81">
        <f t="shared" si="45"/>
        <v>3372495.7983193276</v>
      </c>
      <c r="Q143" s="81">
        <f t="shared" si="46"/>
        <v>1804426</v>
      </c>
      <c r="R143" s="81">
        <f t="shared" si="47"/>
        <v>565619.74789915967</v>
      </c>
      <c r="S143" s="81" t="str">
        <f t="shared" si="48"/>
        <v/>
      </c>
      <c r="T143" s="81">
        <f t="shared" si="49"/>
        <v>1455252</v>
      </c>
      <c r="U143" s="81">
        <f t="shared" si="50"/>
        <v>220168.06722689077</v>
      </c>
      <c r="V143" s="98">
        <f t="shared" si="51"/>
        <v>8795127.6134453788</v>
      </c>
      <c r="W143" s="81">
        <f t="shared" si="52"/>
        <v>2529273.5162064829</v>
      </c>
      <c r="X143" s="81">
        <f t="shared" si="53"/>
        <v>220168.06722689077</v>
      </c>
      <c r="Y143" s="81">
        <f t="shared" si="54"/>
        <v>1450851.7217142123</v>
      </c>
      <c r="Z143" s="81">
        <f t="shared" si="55"/>
        <v>2989318.7099555507</v>
      </c>
      <c r="AA143" s="114">
        <f t="shared" si="56"/>
        <v>1.1818882737676644</v>
      </c>
      <c r="AC143" s="82">
        <f t="shared" si="57"/>
        <v>1450851.7217142123</v>
      </c>
      <c r="AD143" s="128">
        <f t="shared" si="58"/>
        <v>1450852</v>
      </c>
      <c r="AE143" s="81">
        <f t="shared" si="41"/>
        <v>275661.82712570037</v>
      </c>
      <c r="AF143" s="81">
        <f t="shared" si="59"/>
        <v>275662</v>
      </c>
      <c r="AG143" s="129">
        <f t="shared" si="60"/>
        <v>1726514</v>
      </c>
    </row>
    <row r="144" spans="1:33" ht="50.1" customHeight="1" x14ac:dyDescent="0.25">
      <c r="A144" s="113">
        <v>132</v>
      </c>
      <c r="B144" s="19" t="s">
        <v>166</v>
      </c>
      <c r="C144" s="20" t="s">
        <v>11</v>
      </c>
      <c r="D144" s="17">
        <v>1</v>
      </c>
      <c r="E144" s="100">
        <v>1397568</v>
      </c>
      <c r="F144" s="18">
        <v>1366277.3109243696</v>
      </c>
      <c r="G144" s="18">
        <v>1188067</v>
      </c>
      <c r="H144" s="22">
        <v>565619.74789915967</v>
      </c>
      <c r="I144" s="22">
        <v>20</v>
      </c>
      <c r="J144" s="77">
        <v>891050</v>
      </c>
      <c r="K144" s="77">
        <v>210084.03361344538</v>
      </c>
      <c r="M144" s="81">
        <f t="shared" si="42"/>
        <v>242982.52402453625</v>
      </c>
      <c r="N144" s="81">
        <f t="shared" si="43"/>
        <v>1362356.3595288852</v>
      </c>
      <c r="O144" s="81" t="str">
        <f t="shared" si="44"/>
        <v/>
      </c>
      <c r="P144" s="81" t="str">
        <f t="shared" si="45"/>
        <v/>
      </c>
      <c r="Q144" s="81">
        <f t="shared" si="46"/>
        <v>1188067</v>
      </c>
      <c r="R144" s="81">
        <f t="shared" si="47"/>
        <v>565619.74789915967</v>
      </c>
      <c r="S144" s="81" t="str">
        <f t="shared" si="48"/>
        <v/>
      </c>
      <c r="T144" s="81">
        <f t="shared" si="49"/>
        <v>891050</v>
      </c>
      <c r="U144" s="81" t="str">
        <f t="shared" si="50"/>
        <v/>
      </c>
      <c r="V144" s="98">
        <f t="shared" si="51"/>
        <v>2644736.7478991598</v>
      </c>
      <c r="W144" s="81">
        <f t="shared" si="52"/>
        <v>802669.44177671068</v>
      </c>
      <c r="X144" s="81">
        <f t="shared" si="53"/>
        <v>20</v>
      </c>
      <c r="Y144" s="81">
        <f t="shared" si="54"/>
        <v>173871.70663860097</v>
      </c>
      <c r="Z144" s="81">
        <f t="shared" si="55"/>
        <v>559686.91775217443</v>
      </c>
      <c r="AA144" s="114">
        <f t="shared" si="56"/>
        <v>0.69728195521347636</v>
      </c>
      <c r="AC144" s="82">
        <f t="shared" si="57"/>
        <v>173871.70663860097</v>
      </c>
      <c r="AD144" s="128">
        <f t="shared" si="58"/>
        <v>173872</v>
      </c>
      <c r="AE144" s="81">
        <f t="shared" si="41"/>
        <v>33035.624261334182</v>
      </c>
      <c r="AF144" s="81">
        <f t="shared" si="59"/>
        <v>33036</v>
      </c>
      <c r="AG144" s="129">
        <f t="shared" si="60"/>
        <v>206908</v>
      </c>
    </row>
    <row r="145" spans="1:33" ht="50.1" customHeight="1" x14ac:dyDescent="0.25">
      <c r="A145" s="113">
        <v>133</v>
      </c>
      <c r="B145" s="19" t="s">
        <v>167</v>
      </c>
      <c r="C145" s="20" t="s">
        <v>11</v>
      </c>
      <c r="D145" s="17">
        <v>1</v>
      </c>
      <c r="E145" s="100">
        <v>73817</v>
      </c>
      <c r="F145" s="18">
        <v>73252.100840336134</v>
      </c>
      <c r="G145" s="18">
        <v>118655</v>
      </c>
      <c r="H145" s="22">
        <v>41813.02521008403</v>
      </c>
      <c r="I145" s="22">
        <v>35</v>
      </c>
      <c r="J145" s="77">
        <v>45252</v>
      </c>
      <c r="K145" s="77">
        <v>226890.75630252101</v>
      </c>
      <c r="M145" s="81">
        <f t="shared" si="42"/>
        <v>9605.060766149807</v>
      </c>
      <c r="N145" s="81">
        <f t="shared" si="43"/>
        <v>156027.76276326197</v>
      </c>
      <c r="O145" s="81">
        <f t="shared" si="44"/>
        <v>73817</v>
      </c>
      <c r="P145" s="81">
        <f t="shared" si="45"/>
        <v>73252.100840336134</v>
      </c>
      <c r="Q145" s="81">
        <f t="shared" si="46"/>
        <v>118655</v>
      </c>
      <c r="R145" s="81">
        <f t="shared" si="47"/>
        <v>41813.02521008403</v>
      </c>
      <c r="S145" s="81" t="str">
        <f t="shared" si="48"/>
        <v/>
      </c>
      <c r="T145" s="81">
        <f t="shared" si="49"/>
        <v>45252</v>
      </c>
      <c r="U145" s="81" t="str">
        <f t="shared" si="50"/>
        <v/>
      </c>
      <c r="V145" s="98">
        <f t="shared" si="51"/>
        <v>352789.12605042016</v>
      </c>
      <c r="W145" s="81">
        <f t="shared" si="52"/>
        <v>82816.411764705888</v>
      </c>
      <c r="X145" s="81">
        <f t="shared" si="53"/>
        <v>35</v>
      </c>
      <c r="Y145" s="81">
        <f t="shared" si="54"/>
        <v>26686.98635611781</v>
      </c>
      <c r="Z145" s="81">
        <f t="shared" si="55"/>
        <v>73211.350998556081</v>
      </c>
      <c r="AA145" s="114">
        <f t="shared" si="56"/>
        <v>0.88401983904543879</v>
      </c>
      <c r="AC145" s="82">
        <f t="shared" si="57"/>
        <v>26686.98635611781</v>
      </c>
      <c r="AD145" s="128">
        <f t="shared" si="58"/>
        <v>26687</v>
      </c>
      <c r="AE145" s="81">
        <f t="shared" si="41"/>
        <v>5070.5274076623837</v>
      </c>
      <c r="AF145" s="81">
        <f t="shared" si="59"/>
        <v>5071</v>
      </c>
      <c r="AG145" s="129">
        <f t="shared" si="60"/>
        <v>31758</v>
      </c>
    </row>
    <row r="146" spans="1:33" ht="50.1" customHeight="1" x14ac:dyDescent="0.25">
      <c r="A146" s="113">
        <v>134</v>
      </c>
      <c r="B146" s="19" t="s">
        <v>168</v>
      </c>
      <c r="C146" s="20" t="s">
        <v>11</v>
      </c>
      <c r="D146" s="17">
        <v>1</v>
      </c>
      <c r="E146" s="100">
        <v>130271</v>
      </c>
      <c r="F146" s="18">
        <v>138966.38655462186</v>
      </c>
      <c r="G146" s="18">
        <v>118655</v>
      </c>
      <c r="H146" s="22">
        <v>39674.36974789916</v>
      </c>
      <c r="I146" s="22">
        <v>27252682</v>
      </c>
      <c r="J146" s="77">
        <v>88991</v>
      </c>
      <c r="K146" s="77">
        <v>203361.34453781514</v>
      </c>
      <c r="M146" s="81">
        <f t="shared" si="42"/>
        <v>-6259229.584616838</v>
      </c>
      <c r="N146" s="81">
        <f t="shared" si="43"/>
        <v>14251401.327714076</v>
      </c>
      <c r="O146" s="81">
        <f t="shared" si="44"/>
        <v>130271</v>
      </c>
      <c r="P146" s="81">
        <f t="shared" si="45"/>
        <v>138966.38655462186</v>
      </c>
      <c r="Q146" s="81">
        <f t="shared" si="46"/>
        <v>118655</v>
      </c>
      <c r="R146" s="81">
        <f t="shared" si="47"/>
        <v>39674.36974789916</v>
      </c>
      <c r="S146" s="81" t="str">
        <f t="shared" si="48"/>
        <v/>
      </c>
      <c r="T146" s="81">
        <f t="shared" si="49"/>
        <v>88991</v>
      </c>
      <c r="U146" s="81">
        <f t="shared" si="50"/>
        <v>203361.34453781514</v>
      </c>
      <c r="V146" s="98">
        <f t="shared" si="51"/>
        <v>719919.10084033618</v>
      </c>
      <c r="W146" s="81">
        <f t="shared" si="52"/>
        <v>3996085.8715486196</v>
      </c>
      <c r="X146" s="81">
        <f t="shared" si="53"/>
        <v>39674.36974789916</v>
      </c>
      <c r="Y146" s="81">
        <f t="shared" si="54"/>
        <v>237026.42255847325</v>
      </c>
      <c r="Z146" s="81">
        <f t="shared" si="55"/>
        <v>10255315.456165457</v>
      </c>
      <c r="AA146" s="114">
        <f t="shared" si="56"/>
        <v>2.566340110251728</v>
      </c>
      <c r="AC146" s="82">
        <f t="shared" si="57"/>
        <v>237026.42255847325</v>
      </c>
      <c r="AD146" s="128">
        <f t="shared" si="58"/>
        <v>237026</v>
      </c>
      <c r="AE146" s="81">
        <f t="shared" si="41"/>
        <v>45035.02028610991</v>
      </c>
      <c r="AF146" s="81">
        <f t="shared" si="59"/>
        <v>45035</v>
      </c>
      <c r="AG146" s="129">
        <f t="shared" si="60"/>
        <v>282061</v>
      </c>
    </row>
    <row r="147" spans="1:33" ht="50.1" customHeight="1" x14ac:dyDescent="0.25">
      <c r="A147" s="113">
        <v>135</v>
      </c>
      <c r="B147" s="19" t="s">
        <v>169</v>
      </c>
      <c r="C147" s="20" t="s">
        <v>11</v>
      </c>
      <c r="D147" s="17">
        <v>1</v>
      </c>
      <c r="E147" s="100">
        <v>146479</v>
      </c>
      <c r="F147" s="18">
        <v>140899.15966386555</v>
      </c>
      <c r="G147" s="18">
        <v>122521</v>
      </c>
      <c r="H147" s="22">
        <v>90875</v>
      </c>
      <c r="I147" s="22">
        <v>16005844</v>
      </c>
      <c r="J147" s="77">
        <v>88167</v>
      </c>
      <c r="K147" s="77">
        <v>216806.72268907563</v>
      </c>
      <c r="M147" s="81">
        <f t="shared" si="42"/>
        <v>-3597381.9789535515</v>
      </c>
      <c r="N147" s="81">
        <f t="shared" si="43"/>
        <v>8400693.9453401063</v>
      </c>
      <c r="O147" s="81">
        <f t="shared" si="44"/>
        <v>146479</v>
      </c>
      <c r="P147" s="81">
        <f t="shared" si="45"/>
        <v>140899.15966386555</v>
      </c>
      <c r="Q147" s="81">
        <f t="shared" si="46"/>
        <v>122521</v>
      </c>
      <c r="R147" s="81">
        <f t="shared" si="47"/>
        <v>90875</v>
      </c>
      <c r="S147" s="81" t="str">
        <f t="shared" si="48"/>
        <v/>
      </c>
      <c r="T147" s="81">
        <f t="shared" si="49"/>
        <v>88167</v>
      </c>
      <c r="U147" s="81">
        <f t="shared" si="50"/>
        <v>216806.72268907563</v>
      </c>
      <c r="V147" s="98">
        <f t="shared" si="51"/>
        <v>805747.8823529412</v>
      </c>
      <c r="W147" s="81">
        <f t="shared" si="52"/>
        <v>2401655.9831932774</v>
      </c>
      <c r="X147" s="81">
        <f t="shared" si="53"/>
        <v>88167</v>
      </c>
      <c r="Y147" s="81">
        <f t="shared" si="54"/>
        <v>255101.92191810315</v>
      </c>
      <c r="Z147" s="81">
        <f t="shared" si="55"/>
        <v>5999037.9621468289</v>
      </c>
      <c r="AA147" s="114">
        <f t="shared" si="56"/>
        <v>2.4978756341990409</v>
      </c>
      <c r="AC147" s="82">
        <f t="shared" si="57"/>
        <v>255101.92191810315</v>
      </c>
      <c r="AD147" s="128">
        <f t="shared" si="58"/>
        <v>255102</v>
      </c>
      <c r="AE147" s="81">
        <f t="shared" si="41"/>
        <v>48469.365164439594</v>
      </c>
      <c r="AF147" s="81">
        <f t="shared" si="59"/>
        <v>48469</v>
      </c>
      <c r="AG147" s="129">
        <f t="shared" si="60"/>
        <v>303571</v>
      </c>
    </row>
    <row r="148" spans="1:33" ht="50.1" customHeight="1" x14ac:dyDescent="0.25">
      <c r="A148" s="113">
        <v>136</v>
      </c>
      <c r="B148" s="19" t="s">
        <v>170</v>
      </c>
      <c r="C148" s="20" t="s">
        <v>11</v>
      </c>
      <c r="D148" s="17">
        <v>1</v>
      </c>
      <c r="E148" s="100">
        <v>325264</v>
      </c>
      <c r="F148" s="18">
        <v>676277.31092436973</v>
      </c>
      <c r="G148" s="18">
        <v>781345</v>
      </c>
      <c r="H148" s="22">
        <v>145556.72268907563</v>
      </c>
      <c r="I148" s="22">
        <v>16005844</v>
      </c>
      <c r="J148" s="77">
        <v>189075</v>
      </c>
      <c r="K148" s="77">
        <v>121008.40336134455</v>
      </c>
      <c r="M148" s="81">
        <f t="shared" si="42"/>
        <v>-3308068.373065162</v>
      </c>
      <c r="N148" s="81">
        <f t="shared" si="43"/>
        <v>8520745.640772244</v>
      </c>
      <c r="O148" s="81">
        <f t="shared" si="44"/>
        <v>325264</v>
      </c>
      <c r="P148" s="81">
        <f t="shared" si="45"/>
        <v>676277.31092436973</v>
      </c>
      <c r="Q148" s="81">
        <f t="shared" si="46"/>
        <v>781345</v>
      </c>
      <c r="R148" s="81">
        <f t="shared" si="47"/>
        <v>145556.72268907563</v>
      </c>
      <c r="S148" s="81" t="str">
        <f t="shared" si="48"/>
        <v/>
      </c>
      <c r="T148" s="81">
        <f t="shared" si="49"/>
        <v>189075</v>
      </c>
      <c r="U148" s="81">
        <f t="shared" si="50"/>
        <v>121008.40336134455</v>
      </c>
      <c r="V148" s="98">
        <f t="shared" si="51"/>
        <v>2238526.4369747899</v>
      </c>
      <c r="W148" s="81">
        <f t="shared" si="52"/>
        <v>2606338.6338535412</v>
      </c>
      <c r="X148" s="81">
        <f t="shared" si="53"/>
        <v>121008.40336134455</v>
      </c>
      <c r="Y148" s="81">
        <f t="shared" si="54"/>
        <v>511507.51672387664</v>
      </c>
      <c r="Z148" s="81">
        <f t="shared" si="55"/>
        <v>5914407.0069187032</v>
      </c>
      <c r="AA148" s="114">
        <f t="shared" si="56"/>
        <v>2.2692396644460948</v>
      </c>
      <c r="AC148" s="82">
        <f t="shared" si="57"/>
        <v>511507.51672387664</v>
      </c>
      <c r="AD148" s="128">
        <f t="shared" si="58"/>
        <v>511508</v>
      </c>
      <c r="AE148" s="81">
        <f t="shared" si="41"/>
        <v>97186.428177536553</v>
      </c>
      <c r="AF148" s="81">
        <f t="shared" si="59"/>
        <v>97186</v>
      </c>
      <c r="AG148" s="129">
        <f t="shared" si="60"/>
        <v>608694</v>
      </c>
    </row>
    <row r="149" spans="1:33" ht="50.1" customHeight="1" x14ac:dyDescent="0.25">
      <c r="A149" s="113">
        <v>137</v>
      </c>
      <c r="B149" s="19" t="s">
        <v>171</v>
      </c>
      <c r="C149" s="20" t="s">
        <v>11</v>
      </c>
      <c r="D149" s="17">
        <v>1</v>
      </c>
      <c r="E149" s="100">
        <v>65918</v>
      </c>
      <c r="F149" s="18">
        <v>82915.966386554617</v>
      </c>
      <c r="G149" s="18"/>
      <c r="H149" s="22">
        <v>185367.64705882352</v>
      </c>
      <c r="I149" s="22"/>
      <c r="J149" s="77">
        <v>62898</v>
      </c>
      <c r="K149" s="77">
        <v>110084.03361344538</v>
      </c>
      <c r="M149" s="81">
        <f t="shared" si="42"/>
        <v>50916.913315085505</v>
      </c>
      <c r="N149" s="81">
        <f t="shared" si="43"/>
        <v>151956.5455084439</v>
      </c>
      <c r="O149" s="81">
        <f t="shared" si="44"/>
        <v>65918</v>
      </c>
      <c r="P149" s="81">
        <f t="shared" si="45"/>
        <v>82915.966386554617</v>
      </c>
      <c r="Q149" s="81" t="str">
        <f t="shared" si="46"/>
        <v/>
      </c>
      <c r="R149" s="81" t="str">
        <f t="shared" si="47"/>
        <v/>
      </c>
      <c r="S149" s="81" t="str">
        <f t="shared" si="48"/>
        <v/>
      </c>
      <c r="T149" s="81">
        <f t="shared" si="49"/>
        <v>62898</v>
      </c>
      <c r="U149" s="81">
        <f t="shared" si="50"/>
        <v>110084.03361344538</v>
      </c>
      <c r="V149" s="98">
        <f t="shared" si="51"/>
        <v>321816</v>
      </c>
      <c r="W149" s="81">
        <f t="shared" si="52"/>
        <v>101436.7294117647</v>
      </c>
      <c r="X149" s="81">
        <f t="shared" si="53"/>
        <v>62898</v>
      </c>
      <c r="Y149" s="81">
        <f t="shared" si="54"/>
        <v>93155.276520618747</v>
      </c>
      <c r="Z149" s="81">
        <f t="shared" si="55"/>
        <v>50519.816096679191</v>
      </c>
      <c r="AA149" s="114">
        <f t="shared" si="56"/>
        <v>0.4980426359332113</v>
      </c>
      <c r="AC149" s="82">
        <f t="shared" si="57"/>
        <v>93155.276520618747</v>
      </c>
      <c r="AD149" s="128">
        <f t="shared" si="58"/>
        <v>93155</v>
      </c>
      <c r="AE149" s="81">
        <f t="shared" si="41"/>
        <v>17699.502538917564</v>
      </c>
      <c r="AF149" s="81">
        <f t="shared" si="59"/>
        <v>17700</v>
      </c>
      <c r="AG149" s="129">
        <f t="shared" si="60"/>
        <v>110855</v>
      </c>
    </row>
    <row r="150" spans="1:33" ht="50.1" customHeight="1" x14ac:dyDescent="0.25">
      <c r="A150" s="113">
        <v>138</v>
      </c>
      <c r="B150" s="19" t="s">
        <v>172</v>
      </c>
      <c r="C150" s="20" t="s">
        <v>11</v>
      </c>
      <c r="D150" s="17">
        <v>1</v>
      </c>
      <c r="E150" s="100">
        <v>163025</v>
      </c>
      <c r="F150" s="18">
        <v>154428.57142857145</v>
      </c>
      <c r="G150" s="18">
        <v>134286</v>
      </c>
      <c r="H150" s="22">
        <v>185367.64705882352</v>
      </c>
      <c r="I150" s="22"/>
      <c r="J150" s="77">
        <v>83823</v>
      </c>
      <c r="K150" s="77">
        <v>93277.310924369755</v>
      </c>
      <c r="M150" s="81">
        <f t="shared" si="42"/>
        <v>95558.516477498764</v>
      </c>
      <c r="N150" s="81">
        <f t="shared" si="43"/>
        <v>175843.99332642282</v>
      </c>
      <c r="O150" s="81">
        <f t="shared" si="44"/>
        <v>163025</v>
      </c>
      <c r="P150" s="81">
        <f t="shared" si="45"/>
        <v>154428.57142857145</v>
      </c>
      <c r="Q150" s="81">
        <f t="shared" si="46"/>
        <v>134286</v>
      </c>
      <c r="R150" s="81" t="str">
        <f t="shared" si="47"/>
        <v/>
      </c>
      <c r="S150" s="81" t="str">
        <f t="shared" si="48"/>
        <v/>
      </c>
      <c r="T150" s="81" t="str">
        <f t="shared" si="49"/>
        <v/>
      </c>
      <c r="U150" s="81" t="str">
        <f t="shared" si="50"/>
        <v/>
      </c>
      <c r="V150" s="98">
        <f t="shared" si="51"/>
        <v>451739.57142857148</v>
      </c>
      <c r="W150" s="81">
        <f t="shared" si="52"/>
        <v>135701.25490196078</v>
      </c>
      <c r="X150" s="81">
        <f t="shared" si="53"/>
        <v>83823</v>
      </c>
      <c r="Y150" s="81">
        <f t="shared" si="54"/>
        <v>130325.96795508792</v>
      </c>
      <c r="Z150" s="81">
        <f t="shared" si="55"/>
        <v>40142.738424462019</v>
      </c>
      <c r="AA150" s="114">
        <f t="shared" si="56"/>
        <v>0.29581700223379426</v>
      </c>
      <c r="AC150" s="82">
        <f t="shared" si="57"/>
        <v>130325.96795508792</v>
      </c>
      <c r="AD150" s="128">
        <f t="shared" si="58"/>
        <v>130326</v>
      </c>
      <c r="AE150" s="81">
        <f t="shared" si="41"/>
        <v>24761.933911466705</v>
      </c>
      <c r="AF150" s="81">
        <f t="shared" si="59"/>
        <v>24762</v>
      </c>
      <c r="AG150" s="129">
        <f t="shared" si="60"/>
        <v>155088</v>
      </c>
    </row>
    <row r="151" spans="1:33" ht="50.1" customHeight="1" x14ac:dyDescent="0.25">
      <c r="A151" s="113">
        <v>139</v>
      </c>
      <c r="B151" s="19" t="s">
        <v>173</v>
      </c>
      <c r="C151" s="20" t="s">
        <v>11</v>
      </c>
      <c r="D151" s="17">
        <v>1</v>
      </c>
      <c r="E151" s="100">
        <v>89987</v>
      </c>
      <c r="F151" s="18">
        <v>57789.915966386558</v>
      </c>
      <c r="G151" s="18"/>
      <c r="H151" s="22">
        <v>185367.64705882352</v>
      </c>
      <c r="I151" s="22">
        <v>77794</v>
      </c>
      <c r="J151" s="77">
        <v>11849</v>
      </c>
      <c r="K151" s="77">
        <v>121008.40336134455</v>
      </c>
      <c r="M151" s="81">
        <f t="shared" si="42"/>
        <v>31729.074511697145</v>
      </c>
      <c r="N151" s="81">
        <f t="shared" si="43"/>
        <v>149536.24761715441</v>
      </c>
      <c r="O151" s="81">
        <f t="shared" si="44"/>
        <v>89987</v>
      </c>
      <c r="P151" s="81">
        <f t="shared" si="45"/>
        <v>57789.915966386558</v>
      </c>
      <c r="Q151" s="81" t="str">
        <f t="shared" si="46"/>
        <v/>
      </c>
      <c r="R151" s="81" t="str">
        <f t="shared" si="47"/>
        <v/>
      </c>
      <c r="S151" s="81">
        <f t="shared" si="48"/>
        <v>77794</v>
      </c>
      <c r="T151" s="81" t="str">
        <f t="shared" si="49"/>
        <v/>
      </c>
      <c r="U151" s="81">
        <f t="shared" si="50"/>
        <v>121008.40336134455</v>
      </c>
      <c r="V151" s="98">
        <f t="shared" si="51"/>
        <v>346579.31932773109</v>
      </c>
      <c r="W151" s="81">
        <f t="shared" si="52"/>
        <v>90632.661064425774</v>
      </c>
      <c r="X151" s="81">
        <f t="shared" si="53"/>
        <v>11849</v>
      </c>
      <c r="Y151" s="81">
        <f t="shared" si="54"/>
        <v>68958.030802324967</v>
      </c>
      <c r="Z151" s="81">
        <f t="shared" si="55"/>
        <v>58903.58655272863</v>
      </c>
      <c r="AA151" s="114">
        <f t="shared" si="56"/>
        <v>0.64991566904184028</v>
      </c>
      <c r="AC151" s="82">
        <f t="shared" si="57"/>
        <v>68958.030802324967</v>
      </c>
      <c r="AD151" s="128">
        <f t="shared" si="58"/>
        <v>68958</v>
      </c>
      <c r="AE151" s="81">
        <f t="shared" si="41"/>
        <v>13102.025852441744</v>
      </c>
      <c r="AF151" s="81">
        <f t="shared" si="59"/>
        <v>13102</v>
      </c>
      <c r="AG151" s="129">
        <f t="shared" si="60"/>
        <v>82060</v>
      </c>
    </row>
    <row r="152" spans="1:33" ht="50.1" customHeight="1" x14ac:dyDescent="0.25">
      <c r="A152" s="113">
        <v>140</v>
      </c>
      <c r="B152" s="19" t="s">
        <v>174</v>
      </c>
      <c r="C152" s="20" t="s">
        <v>11</v>
      </c>
      <c r="D152" s="17">
        <v>1</v>
      </c>
      <c r="E152" s="100">
        <v>44908</v>
      </c>
      <c r="F152" s="18">
        <v>77117.647058823539</v>
      </c>
      <c r="G152" s="18"/>
      <c r="H152" s="22">
        <v>185367.64705882352</v>
      </c>
      <c r="I152" s="22">
        <v>511917</v>
      </c>
      <c r="J152" s="77">
        <v>13737</v>
      </c>
      <c r="K152" s="77">
        <v>93277.310924369755</v>
      </c>
      <c r="M152" s="81">
        <f t="shared" si="42"/>
        <v>-30144.68895665204</v>
      </c>
      <c r="N152" s="81">
        <f t="shared" si="43"/>
        <v>338919.55730399094</v>
      </c>
      <c r="O152" s="81">
        <f t="shared" si="44"/>
        <v>44908</v>
      </c>
      <c r="P152" s="81">
        <f t="shared" si="45"/>
        <v>77117.647058823539</v>
      </c>
      <c r="Q152" s="81">
        <f t="shared" si="46"/>
        <v>0</v>
      </c>
      <c r="R152" s="81">
        <f t="shared" si="47"/>
        <v>185367.64705882352</v>
      </c>
      <c r="S152" s="81" t="str">
        <f t="shared" si="48"/>
        <v/>
      </c>
      <c r="T152" s="81">
        <f t="shared" si="49"/>
        <v>13737</v>
      </c>
      <c r="U152" s="81">
        <f t="shared" si="50"/>
        <v>93277.310924369755</v>
      </c>
      <c r="V152" s="98">
        <f t="shared" si="51"/>
        <v>414407.60504201683</v>
      </c>
      <c r="W152" s="81">
        <f t="shared" si="52"/>
        <v>154387.43417366946</v>
      </c>
      <c r="X152" s="81">
        <f t="shared" si="53"/>
        <v>13737</v>
      </c>
      <c r="Y152" s="81">
        <f t="shared" si="54"/>
        <v>86575.793666593949</v>
      </c>
      <c r="Z152" s="81">
        <f t="shared" si="55"/>
        <v>184532.1231303215</v>
      </c>
      <c r="AA152" s="114">
        <f t="shared" si="56"/>
        <v>1.195253513461092</v>
      </c>
      <c r="AC152" s="82">
        <f t="shared" si="57"/>
        <v>86575.793666593949</v>
      </c>
      <c r="AD152" s="128">
        <f t="shared" si="58"/>
        <v>86576</v>
      </c>
      <c r="AE152" s="81">
        <f t="shared" si="41"/>
        <v>16449.400796652852</v>
      </c>
      <c r="AF152" s="81">
        <f t="shared" si="59"/>
        <v>16449</v>
      </c>
      <c r="AG152" s="129">
        <f t="shared" si="60"/>
        <v>103025</v>
      </c>
    </row>
    <row r="153" spans="1:33" ht="50.1" customHeight="1" x14ac:dyDescent="0.25">
      <c r="A153" s="113">
        <v>141</v>
      </c>
      <c r="B153" s="19" t="s">
        <v>175</v>
      </c>
      <c r="C153" s="20" t="s">
        <v>11</v>
      </c>
      <c r="D153" s="17">
        <v>1</v>
      </c>
      <c r="E153" s="100">
        <v>125415</v>
      </c>
      <c r="F153" s="18">
        <v>109974.78991596638</v>
      </c>
      <c r="G153" s="18"/>
      <c r="H153" s="22">
        <v>89024.159663865546</v>
      </c>
      <c r="I153" s="22">
        <v>511917</v>
      </c>
      <c r="J153" s="77">
        <v>34034</v>
      </c>
      <c r="K153" s="77">
        <v>103361.34453781514</v>
      </c>
      <c r="M153" s="81">
        <f t="shared" si="42"/>
        <v>-11853.466840759502</v>
      </c>
      <c r="N153" s="81">
        <f t="shared" si="43"/>
        <v>336428.89821330848</v>
      </c>
      <c r="O153" s="81">
        <f t="shared" si="44"/>
        <v>125415</v>
      </c>
      <c r="P153" s="81">
        <f t="shared" si="45"/>
        <v>109974.78991596638</v>
      </c>
      <c r="Q153" s="81">
        <f t="shared" si="46"/>
        <v>0</v>
      </c>
      <c r="R153" s="81">
        <f t="shared" si="47"/>
        <v>89024.159663865546</v>
      </c>
      <c r="S153" s="81" t="str">
        <f t="shared" si="48"/>
        <v/>
      </c>
      <c r="T153" s="81">
        <f t="shared" si="49"/>
        <v>34034</v>
      </c>
      <c r="U153" s="81">
        <f t="shared" si="50"/>
        <v>103361.34453781514</v>
      </c>
      <c r="V153" s="98">
        <f t="shared" si="51"/>
        <v>461809.29411764705</v>
      </c>
      <c r="W153" s="81">
        <f t="shared" si="52"/>
        <v>162287.71568627449</v>
      </c>
      <c r="X153" s="81">
        <f t="shared" si="53"/>
        <v>34034</v>
      </c>
      <c r="Y153" s="81">
        <f t="shared" si="54"/>
        <v>114139.73690904985</v>
      </c>
      <c r="Z153" s="81">
        <f t="shared" si="55"/>
        <v>174141.18252703399</v>
      </c>
      <c r="AA153" s="114">
        <f t="shared" si="56"/>
        <v>1.073039828003211</v>
      </c>
      <c r="AC153" s="82">
        <f t="shared" si="57"/>
        <v>114139.73690904985</v>
      </c>
      <c r="AD153" s="128">
        <f t="shared" si="58"/>
        <v>114140</v>
      </c>
      <c r="AE153" s="81">
        <f t="shared" si="41"/>
        <v>21686.550012719472</v>
      </c>
      <c r="AF153" s="81">
        <f t="shared" si="59"/>
        <v>21687</v>
      </c>
      <c r="AG153" s="129">
        <f t="shared" si="60"/>
        <v>135827</v>
      </c>
    </row>
    <row r="154" spans="1:33" ht="50.1" customHeight="1" x14ac:dyDescent="0.25">
      <c r="A154" s="113">
        <v>142</v>
      </c>
      <c r="B154" s="19" t="s">
        <v>176</v>
      </c>
      <c r="C154" s="20" t="s">
        <v>11</v>
      </c>
      <c r="D154" s="17">
        <v>1</v>
      </c>
      <c r="E154" s="100">
        <v>213304</v>
      </c>
      <c r="F154" s="18">
        <v>199462.18487394956</v>
      </c>
      <c r="G154" s="18">
        <v>420000</v>
      </c>
      <c r="H154" s="22">
        <v>89024.159663865546</v>
      </c>
      <c r="I154" s="22">
        <v>16005844</v>
      </c>
      <c r="J154" s="77">
        <v>130049</v>
      </c>
      <c r="K154" s="77">
        <v>95798.319327731093</v>
      </c>
      <c r="M154" s="81">
        <f t="shared" si="42"/>
        <v>-3527910.7045024801</v>
      </c>
      <c r="N154" s="81">
        <f t="shared" si="43"/>
        <v>8428905.4656069223</v>
      </c>
      <c r="O154" s="81">
        <f t="shared" si="44"/>
        <v>213304</v>
      </c>
      <c r="P154" s="81">
        <f t="shared" si="45"/>
        <v>199462.18487394956</v>
      </c>
      <c r="Q154" s="81">
        <f t="shared" si="46"/>
        <v>420000</v>
      </c>
      <c r="R154" s="81">
        <f t="shared" si="47"/>
        <v>89024.159663865546</v>
      </c>
      <c r="S154" s="81" t="str">
        <f t="shared" si="48"/>
        <v/>
      </c>
      <c r="T154" s="81">
        <f t="shared" si="49"/>
        <v>130049</v>
      </c>
      <c r="U154" s="81">
        <f t="shared" si="50"/>
        <v>95798.319327731093</v>
      </c>
      <c r="V154" s="98">
        <f t="shared" si="51"/>
        <v>1147637.6638655462</v>
      </c>
      <c r="W154" s="81">
        <f t="shared" si="52"/>
        <v>2450497.3805522211</v>
      </c>
      <c r="X154" s="81">
        <f t="shared" si="53"/>
        <v>89024.159663865546</v>
      </c>
      <c r="Y154" s="81">
        <f t="shared" si="54"/>
        <v>316369.28923073929</v>
      </c>
      <c r="Z154" s="81">
        <f t="shared" si="55"/>
        <v>5978408.0850547012</v>
      </c>
      <c r="AA154" s="114">
        <f t="shared" si="56"/>
        <v>2.4396712816348587</v>
      </c>
      <c r="AC154" s="82">
        <f t="shared" si="57"/>
        <v>316369.28923073929</v>
      </c>
      <c r="AD154" s="128">
        <f t="shared" si="58"/>
        <v>316369</v>
      </c>
      <c r="AE154" s="81">
        <f t="shared" si="41"/>
        <v>60110.164953840467</v>
      </c>
      <c r="AF154" s="81">
        <f t="shared" si="59"/>
        <v>60110</v>
      </c>
      <c r="AG154" s="129">
        <f t="shared" si="60"/>
        <v>376479</v>
      </c>
    </row>
    <row r="155" spans="1:33" ht="50.1" customHeight="1" x14ac:dyDescent="0.25">
      <c r="A155" s="113">
        <v>143</v>
      </c>
      <c r="B155" s="19" t="s">
        <v>177</v>
      </c>
      <c r="C155" s="20" t="s">
        <v>11</v>
      </c>
      <c r="D155" s="17">
        <v>1</v>
      </c>
      <c r="E155" s="100">
        <v>251989</v>
      </c>
      <c r="F155" s="18">
        <v>309050.42016806721</v>
      </c>
      <c r="G155" s="18">
        <v>268739</v>
      </c>
      <c r="H155" s="22">
        <v>171712.18487394959</v>
      </c>
      <c r="I155" s="22"/>
      <c r="J155" s="77">
        <v>98319</v>
      </c>
      <c r="K155" s="77">
        <v>123529.41176470589</v>
      </c>
      <c r="M155" s="81">
        <f t="shared" si="42"/>
        <v>118782.73591294212</v>
      </c>
      <c r="N155" s="81">
        <f t="shared" si="43"/>
        <v>288996.93635596544</v>
      </c>
      <c r="O155" s="81">
        <f t="shared" si="44"/>
        <v>251989</v>
      </c>
      <c r="P155" s="81" t="str">
        <f t="shared" si="45"/>
        <v/>
      </c>
      <c r="Q155" s="81">
        <f t="shared" si="46"/>
        <v>268739</v>
      </c>
      <c r="R155" s="81">
        <f t="shared" si="47"/>
        <v>171712.18487394959</v>
      </c>
      <c r="S155" s="81" t="str">
        <f t="shared" si="48"/>
        <v/>
      </c>
      <c r="T155" s="81" t="str">
        <f t="shared" si="49"/>
        <v/>
      </c>
      <c r="U155" s="81">
        <f t="shared" si="50"/>
        <v>123529.41176470589</v>
      </c>
      <c r="V155" s="98">
        <f t="shared" si="51"/>
        <v>815969.59663865552</v>
      </c>
      <c r="W155" s="81">
        <f t="shared" si="52"/>
        <v>203889.83613445377</v>
      </c>
      <c r="X155" s="81">
        <f t="shared" si="53"/>
        <v>98319</v>
      </c>
      <c r="Y155" s="81">
        <f t="shared" si="54"/>
        <v>187639.85690802176</v>
      </c>
      <c r="Z155" s="81">
        <f t="shared" si="55"/>
        <v>85107.100221511646</v>
      </c>
      <c r="AA155" s="114">
        <f t="shared" si="56"/>
        <v>0.41741708088572077</v>
      </c>
      <c r="AC155" s="82">
        <f t="shared" si="57"/>
        <v>187639.85690802176</v>
      </c>
      <c r="AD155" s="128">
        <f t="shared" si="58"/>
        <v>187640</v>
      </c>
      <c r="AE155" s="81">
        <f t="shared" si="41"/>
        <v>35651.572812524137</v>
      </c>
      <c r="AF155" s="81">
        <f t="shared" si="59"/>
        <v>35652</v>
      </c>
      <c r="AG155" s="129">
        <f t="shared" si="60"/>
        <v>223292</v>
      </c>
    </row>
    <row r="156" spans="1:33" ht="50.1" customHeight="1" x14ac:dyDescent="0.25">
      <c r="A156" s="113">
        <v>144</v>
      </c>
      <c r="B156" s="19" t="s">
        <v>178</v>
      </c>
      <c r="C156" s="20" t="s">
        <v>11</v>
      </c>
      <c r="D156" s="17">
        <v>1</v>
      </c>
      <c r="E156" s="100">
        <v>28217</v>
      </c>
      <c r="F156" s="18">
        <v>26865.546218487394</v>
      </c>
      <c r="G156" s="18"/>
      <c r="H156" s="22">
        <v>18179.271708683475</v>
      </c>
      <c r="I156" s="22"/>
      <c r="J156" s="77">
        <v>22563</v>
      </c>
      <c r="K156" s="77">
        <v>120168.06722689077</v>
      </c>
      <c r="M156" s="81">
        <f t="shared" si="42"/>
        <v>-8.2240689197351458</v>
      </c>
      <c r="N156" s="81">
        <f t="shared" si="43"/>
        <v>86405.378130544384</v>
      </c>
      <c r="O156" s="81">
        <f t="shared" si="44"/>
        <v>28217</v>
      </c>
      <c r="P156" s="81">
        <f t="shared" si="45"/>
        <v>26865.546218487394</v>
      </c>
      <c r="Q156" s="81">
        <f t="shared" si="46"/>
        <v>0</v>
      </c>
      <c r="R156" s="81">
        <f t="shared" si="47"/>
        <v>18179.271708683475</v>
      </c>
      <c r="S156" s="81">
        <f t="shared" si="48"/>
        <v>0</v>
      </c>
      <c r="T156" s="81">
        <f t="shared" si="49"/>
        <v>22563</v>
      </c>
      <c r="U156" s="81" t="str">
        <f t="shared" si="50"/>
        <v/>
      </c>
      <c r="V156" s="98">
        <f t="shared" si="51"/>
        <v>95824.817927170865</v>
      </c>
      <c r="W156" s="81">
        <f t="shared" si="52"/>
        <v>43198.577030812325</v>
      </c>
      <c r="X156" s="81">
        <f t="shared" si="53"/>
        <v>18179.271708683475</v>
      </c>
      <c r="Y156" s="81">
        <f t="shared" si="54"/>
        <v>32695.936605107738</v>
      </c>
      <c r="Z156" s="81">
        <f t="shared" si="55"/>
        <v>43206.80109973206</v>
      </c>
      <c r="AA156" s="114">
        <f t="shared" si="56"/>
        <v>1.0001903782366226</v>
      </c>
      <c r="AC156" s="82">
        <f t="shared" si="57"/>
        <v>32695.936605107738</v>
      </c>
      <c r="AD156" s="128">
        <f t="shared" si="58"/>
        <v>32696</v>
      </c>
      <c r="AE156" s="81">
        <f t="shared" si="41"/>
        <v>6212.2279549704699</v>
      </c>
      <c r="AF156" s="81">
        <f t="shared" si="59"/>
        <v>6212</v>
      </c>
      <c r="AG156" s="129">
        <f t="shared" si="60"/>
        <v>38908</v>
      </c>
    </row>
    <row r="157" spans="1:33" ht="50.1" customHeight="1" x14ac:dyDescent="0.25">
      <c r="A157" s="113">
        <v>145</v>
      </c>
      <c r="B157" s="19" t="s">
        <v>179</v>
      </c>
      <c r="C157" s="20" t="s">
        <v>11</v>
      </c>
      <c r="D157" s="17">
        <v>1</v>
      </c>
      <c r="E157" s="100">
        <v>38664</v>
      </c>
      <c r="F157" s="18">
        <v>67453.781512605041</v>
      </c>
      <c r="G157" s="18">
        <v>55294</v>
      </c>
      <c r="H157" s="22">
        <v>18179.271708683475</v>
      </c>
      <c r="I157" s="22">
        <v>16005844</v>
      </c>
      <c r="J157" s="77">
        <v>31386</v>
      </c>
      <c r="K157" s="77">
        <v>110924.36974789917</v>
      </c>
      <c r="M157" s="81">
        <f t="shared" si="42"/>
        <v>-3696902.8020175169</v>
      </c>
      <c r="N157" s="81">
        <f t="shared" si="43"/>
        <v>8361972.9228658564</v>
      </c>
      <c r="O157" s="81">
        <f t="shared" si="44"/>
        <v>38664</v>
      </c>
      <c r="P157" s="81">
        <f t="shared" si="45"/>
        <v>67453.781512605041</v>
      </c>
      <c r="Q157" s="81">
        <f t="shared" si="46"/>
        <v>55294</v>
      </c>
      <c r="R157" s="81">
        <f t="shared" si="47"/>
        <v>18179.271708683475</v>
      </c>
      <c r="S157" s="81" t="str">
        <f t="shared" si="48"/>
        <v/>
      </c>
      <c r="T157" s="81">
        <f t="shared" si="49"/>
        <v>31386</v>
      </c>
      <c r="U157" s="81">
        <f t="shared" si="50"/>
        <v>110924.36974789917</v>
      </c>
      <c r="V157" s="98">
        <f t="shared" si="51"/>
        <v>321901.42296918767</v>
      </c>
      <c r="W157" s="81">
        <f t="shared" si="52"/>
        <v>2332535.06042417</v>
      </c>
      <c r="X157" s="81">
        <f t="shared" si="53"/>
        <v>18179.271708683475</v>
      </c>
      <c r="Y157" s="81">
        <f t="shared" si="54"/>
        <v>105563.93841445382</v>
      </c>
      <c r="Z157" s="81">
        <f t="shared" si="55"/>
        <v>6029437.8624416869</v>
      </c>
      <c r="AA157" s="114">
        <f t="shared" si="56"/>
        <v>2.5849291462934056</v>
      </c>
      <c r="AC157" s="82">
        <f t="shared" si="57"/>
        <v>105563.93841445382</v>
      </c>
      <c r="AD157" s="128">
        <f t="shared" si="58"/>
        <v>105564</v>
      </c>
      <c r="AE157" s="81">
        <f t="shared" si="41"/>
        <v>20057.148298746226</v>
      </c>
      <c r="AF157" s="81">
        <f t="shared" si="59"/>
        <v>20057</v>
      </c>
      <c r="AG157" s="129">
        <f t="shared" si="60"/>
        <v>125621</v>
      </c>
    </row>
    <row r="158" spans="1:33" ht="50.1" customHeight="1" x14ac:dyDescent="0.25">
      <c r="A158" s="113">
        <v>146</v>
      </c>
      <c r="B158" s="19" t="s">
        <v>180</v>
      </c>
      <c r="C158" s="20" t="s">
        <v>11</v>
      </c>
      <c r="D158" s="17">
        <v>1</v>
      </c>
      <c r="E158" s="100">
        <v>36003</v>
      </c>
      <c r="F158" s="18">
        <v>61655.462184873955</v>
      </c>
      <c r="G158" s="18">
        <v>55294</v>
      </c>
      <c r="H158" s="22">
        <v>18179.271708683475</v>
      </c>
      <c r="I158" s="22">
        <v>198190</v>
      </c>
      <c r="J158" s="77">
        <v>21995</v>
      </c>
      <c r="K158" s="77">
        <v>104201.68067226891</v>
      </c>
      <c r="M158" s="81">
        <f t="shared" si="42"/>
        <v>7503.7466160430922</v>
      </c>
      <c r="N158" s="81">
        <f t="shared" si="43"/>
        <v>134072.9432599073</v>
      </c>
      <c r="O158" s="81">
        <f t="shared" si="44"/>
        <v>36003</v>
      </c>
      <c r="P158" s="81">
        <f t="shared" si="45"/>
        <v>61655.462184873955</v>
      </c>
      <c r="Q158" s="81">
        <f t="shared" si="46"/>
        <v>55294</v>
      </c>
      <c r="R158" s="81">
        <f t="shared" si="47"/>
        <v>18179.271708683475</v>
      </c>
      <c r="S158" s="81" t="str">
        <f t="shared" si="48"/>
        <v/>
      </c>
      <c r="T158" s="81">
        <f t="shared" si="49"/>
        <v>21995</v>
      </c>
      <c r="U158" s="81">
        <f t="shared" si="50"/>
        <v>104201.68067226891</v>
      </c>
      <c r="V158" s="98">
        <f t="shared" si="51"/>
        <v>297328.41456582636</v>
      </c>
      <c r="W158" s="81">
        <f t="shared" si="52"/>
        <v>70788.344937975198</v>
      </c>
      <c r="X158" s="81">
        <f t="shared" si="53"/>
        <v>18179.271708683475</v>
      </c>
      <c r="Y158" s="81">
        <f t="shared" si="54"/>
        <v>51894.429011961503</v>
      </c>
      <c r="Z158" s="81">
        <f t="shared" si="55"/>
        <v>63284.598321932106</v>
      </c>
      <c r="AA158" s="114">
        <f t="shared" si="56"/>
        <v>0.89399742821197636</v>
      </c>
      <c r="AC158" s="82">
        <f t="shared" si="57"/>
        <v>51894.429011961503</v>
      </c>
      <c r="AD158" s="128">
        <f t="shared" si="58"/>
        <v>51894</v>
      </c>
      <c r="AE158" s="81">
        <f t="shared" si="41"/>
        <v>9859.9415122726859</v>
      </c>
      <c r="AF158" s="81">
        <f t="shared" si="59"/>
        <v>9860</v>
      </c>
      <c r="AG158" s="129">
        <f t="shared" si="60"/>
        <v>61754</v>
      </c>
    </row>
    <row r="159" spans="1:33" ht="50.1" customHeight="1" x14ac:dyDescent="0.25">
      <c r="A159" s="113">
        <v>147</v>
      </c>
      <c r="B159" s="19" t="s">
        <v>181</v>
      </c>
      <c r="C159" s="20" t="s">
        <v>11</v>
      </c>
      <c r="D159" s="17">
        <v>1</v>
      </c>
      <c r="E159" s="100">
        <v>867518</v>
      </c>
      <c r="F159" s="18">
        <v>915747.89915966394</v>
      </c>
      <c r="G159" s="18">
        <v>796303</v>
      </c>
      <c r="H159" s="22">
        <v>18179.271708683475</v>
      </c>
      <c r="I159" s="22">
        <v>232501</v>
      </c>
      <c r="J159" s="77">
        <v>580965</v>
      </c>
      <c r="K159" s="77">
        <v>92436.97478991597</v>
      </c>
      <c r="M159" s="81">
        <f t="shared" si="42"/>
        <v>119278.17932439764</v>
      </c>
      <c r="N159" s="81">
        <f t="shared" si="43"/>
        <v>881765.00514939195</v>
      </c>
      <c r="O159" s="81">
        <f t="shared" si="44"/>
        <v>867518</v>
      </c>
      <c r="P159" s="81" t="str">
        <f t="shared" si="45"/>
        <v/>
      </c>
      <c r="Q159" s="81">
        <f t="shared" si="46"/>
        <v>796303</v>
      </c>
      <c r="R159" s="81" t="str">
        <f t="shared" si="47"/>
        <v/>
      </c>
      <c r="S159" s="81">
        <f t="shared" si="48"/>
        <v>232501</v>
      </c>
      <c r="T159" s="81">
        <f t="shared" si="49"/>
        <v>580965</v>
      </c>
      <c r="U159" s="81" t="str">
        <f t="shared" si="50"/>
        <v/>
      </c>
      <c r="V159" s="98">
        <f t="shared" si="51"/>
        <v>2477287</v>
      </c>
      <c r="W159" s="81">
        <f t="shared" si="52"/>
        <v>500521.59223689476</v>
      </c>
      <c r="X159" s="81">
        <f t="shared" si="53"/>
        <v>18179.271708683475</v>
      </c>
      <c r="Y159" s="81">
        <f t="shared" si="54"/>
        <v>282500.05681282253</v>
      </c>
      <c r="Z159" s="81">
        <f t="shared" si="55"/>
        <v>381243.41291249712</v>
      </c>
      <c r="AA159" s="114">
        <f t="shared" si="56"/>
        <v>0.76169224030610094</v>
      </c>
      <c r="AC159" s="82">
        <f t="shared" si="57"/>
        <v>282500.05681282253</v>
      </c>
      <c r="AD159" s="128">
        <f t="shared" si="58"/>
        <v>282500</v>
      </c>
      <c r="AE159" s="81">
        <f t="shared" si="41"/>
        <v>53675.010794436283</v>
      </c>
      <c r="AF159" s="81">
        <f t="shared" si="59"/>
        <v>53675</v>
      </c>
      <c r="AG159" s="129">
        <f t="shared" si="60"/>
        <v>336175</v>
      </c>
    </row>
    <row r="160" spans="1:33" ht="50.1" customHeight="1" x14ac:dyDescent="0.25">
      <c r="A160" s="113">
        <v>148</v>
      </c>
      <c r="B160" s="19" t="s">
        <v>182</v>
      </c>
      <c r="C160" s="20" t="s">
        <v>11</v>
      </c>
      <c r="D160" s="17">
        <v>1</v>
      </c>
      <c r="E160" s="100">
        <v>121655</v>
      </c>
      <c r="F160" s="18">
        <v>91226.890756302513</v>
      </c>
      <c r="G160" s="18">
        <v>50354</v>
      </c>
      <c r="H160" s="22">
        <v>48813.02521008403</v>
      </c>
      <c r="I160" s="22">
        <v>109629</v>
      </c>
      <c r="J160" s="77">
        <v>109800</v>
      </c>
      <c r="K160" s="77">
        <v>109243.6974789916</v>
      </c>
      <c r="M160" s="81">
        <f t="shared" si="42"/>
        <v>61523.45970765574</v>
      </c>
      <c r="N160" s="81">
        <f t="shared" si="43"/>
        <v>121539.85841959517</v>
      </c>
      <c r="O160" s="81" t="str">
        <f t="shared" si="44"/>
        <v/>
      </c>
      <c r="P160" s="81">
        <f t="shared" si="45"/>
        <v>91226.890756302513</v>
      </c>
      <c r="Q160" s="81" t="str">
        <f t="shared" si="46"/>
        <v/>
      </c>
      <c r="R160" s="81" t="str">
        <f t="shared" si="47"/>
        <v/>
      </c>
      <c r="S160" s="81">
        <f t="shared" si="48"/>
        <v>109629</v>
      </c>
      <c r="T160" s="81">
        <f t="shared" si="49"/>
        <v>109800</v>
      </c>
      <c r="U160" s="81">
        <f t="shared" si="50"/>
        <v>109243.6974789916</v>
      </c>
      <c r="V160" s="98">
        <f t="shared" si="51"/>
        <v>419899.5882352941</v>
      </c>
      <c r="W160" s="81">
        <f t="shared" si="52"/>
        <v>91531.659063625455</v>
      </c>
      <c r="X160" s="81">
        <f t="shared" si="53"/>
        <v>48813.02521008403</v>
      </c>
      <c r="Y160" s="81">
        <f t="shared" si="54"/>
        <v>86375.860809458114</v>
      </c>
      <c r="Z160" s="81">
        <f t="shared" si="55"/>
        <v>30008.199355969711</v>
      </c>
      <c r="AA160" s="114">
        <f t="shared" si="56"/>
        <v>0.32784502829901097</v>
      </c>
      <c r="AC160" s="82">
        <f t="shared" si="57"/>
        <v>86375.860809458114</v>
      </c>
      <c r="AD160" s="128">
        <f t="shared" si="58"/>
        <v>86376</v>
      </c>
      <c r="AE160" s="81">
        <f t="shared" si="41"/>
        <v>16411.413553797043</v>
      </c>
      <c r="AF160" s="81">
        <f t="shared" si="59"/>
        <v>16411</v>
      </c>
      <c r="AG160" s="129">
        <f t="shared" si="60"/>
        <v>102787</v>
      </c>
    </row>
    <row r="161" spans="1:33" ht="50.1" customHeight="1" x14ac:dyDescent="0.25">
      <c r="A161" s="113">
        <v>149</v>
      </c>
      <c r="B161" s="19" t="s">
        <v>183</v>
      </c>
      <c r="C161" s="20" t="s">
        <v>11</v>
      </c>
      <c r="D161" s="17">
        <v>1</v>
      </c>
      <c r="E161" s="100">
        <v>95496</v>
      </c>
      <c r="F161" s="18">
        <v>133168.06722689077</v>
      </c>
      <c r="G161" s="18">
        <v>100708</v>
      </c>
      <c r="H161" s="22">
        <v>39984.243697478989</v>
      </c>
      <c r="I161" s="22">
        <v>5475771</v>
      </c>
      <c r="J161" s="77">
        <v>61701</v>
      </c>
      <c r="K161" s="77">
        <v>97478.991596638662</v>
      </c>
      <c r="M161" s="81">
        <f t="shared" si="42"/>
        <v>-1178812.7690833583</v>
      </c>
      <c r="N161" s="81">
        <f t="shared" si="43"/>
        <v>2894329.1412322177</v>
      </c>
      <c r="O161" s="81">
        <f t="shared" si="44"/>
        <v>95496</v>
      </c>
      <c r="P161" s="81">
        <f t="shared" si="45"/>
        <v>133168.06722689077</v>
      </c>
      <c r="Q161" s="81">
        <f t="shared" si="46"/>
        <v>100708</v>
      </c>
      <c r="R161" s="81">
        <f t="shared" si="47"/>
        <v>39984.243697478989</v>
      </c>
      <c r="S161" s="81" t="str">
        <f t="shared" si="48"/>
        <v/>
      </c>
      <c r="T161" s="81">
        <f t="shared" si="49"/>
        <v>61701</v>
      </c>
      <c r="U161" s="81">
        <f t="shared" si="50"/>
        <v>97478.991596638662</v>
      </c>
      <c r="V161" s="98">
        <f t="shared" si="51"/>
        <v>528536.30252100842</v>
      </c>
      <c r="W161" s="81">
        <f t="shared" si="52"/>
        <v>857758.18607442977</v>
      </c>
      <c r="X161" s="81">
        <f t="shared" si="53"/>
        <v>39984.243697478989</v>
      </c>
      <c r="Y161" s="81">
        <f t="shared" si="54"/>
        <v>149721.37470727923</v>
      </c>
      <c r="Z161" s="81">
        <f t="shared" si="55"/>
        <v>2036570.955157788</v>
      </c>
      <c r="AA161" s="114">
        <f t="shared" si="56"/>
        <v>2.3742949798920017</v>
      </c>
      <c r="AC161" s="82">
        <f t="shared" si="57"/>
        <v>149721.37470727923</v>
      </c>
      <c r="AD161" s="128">
        <f t="shared" si="58"/>
        <v>149721</v>
      </c>
      <c r="AE161" s="81">
        <f t="shared" si="41"/>
        <v>28447.061194383055</v>
      </c>
      <c r="AF161" s="81">
        <f t="shared" si="59"/>
        <v>28447</v>
      </c>
      <c r="AG161" s="129">
        <f t="shared" si="60"/>
        <v>178168</v>
      </c>
    </row>
    <row r="162" spans="1:33" ht="50.1" customHeight="1" x14ac:dyDescent="0.25">
      <c r="A162" s="113">
        <v>150</v>
      </c>
      <c r="B162" s="19" t="s">
        <v>184</v>
      </c>
      <c r="C162" s="20" t="s">
        <v>11</v>
      </c>
      <c r="D162" s="17">
        <v>1</v>
      </c>
      <c r="E162" s="100">
        <v>49162</v>
      </c>
      <c r="F162" s="18">
        <v>44840.336134453777</v>
      </c>
      <c r="G162" s="18">
        <v>38992</v>
      </c>
      <c r="H162" s="22">
        <v>14491.129785247433</v>
      </c>
      <c r="I162" s="22">
        <v>85544</v>
      </c>
      <c r="J162" s="77">
        <v>46134</v>
      </c>
      <c r="K162" s="77">
        <v>110084.03361344538</v>
      </c>
      <c r="M162" s="81">
        <f t="shared" si="42"/>
        <v>23779.802930331683</v>
      </c>
      <c r="N162" s="81">
        <f t="shared" si="43"/>
        <v>87433.768364853066</v>
      </c>
      <c r="O162" s="81">
        <f t="shared" si="44"/>
        <v>49162</v>
      </c>
      <c r="P162" s="81">
        <f t="shared" si="45"/>
        <v>44840.336134453777</v>
      </c>
      <c r="Q162" s="81">
        <f t="shared" si="46"/>
        <v>38992</v>
      </c>
      <c r="R162" s="81" t="str">
        <f t="shared" si="47"/>
        <v/>
      </c>
      <c r="S162" s="81">
        <f t="shared" si="48"/>
        <v>85544</v>
      </c>
      <c r="T162" s="81">
        <f t="shared" si="49"/>
        <v>46134</v>
      </c>
      <c r="U162" s="81" t="str">
        <f t="shared" si="50"/>
        <v/>
      </c>
      <c r="V162" s="98">
        <f t="shared" si="51"/>
        <v>264672.33613445377</v>
      </c>
      <c r="W162" s="81">
        <f t="shared" si="52"/>
        <v>55606.785647592376</v>
      </c>
      <c r="X162" s="81">
        <f t="shared" si="53"/>
        <v>14491.129785247433</v>
      </c>
      <c r="Y162" s="81">
        <f t="shared" si="54"/>
        <v>47444.656694909674</v>
      </c>
      <c r="Z162" s="81">
        <f t="shared" si="55"/>
        <v>31826.982717260693</v>
      </c>
      <c r="AA162" s="114">
        <f t="shared" si="56"/>
        <v>0.57235789385424973</v>
      </c>
      <c r="AC162" s="82">
        <f t="shared" si="57"/>
        <v>47444.656694909674</v>
      </c>
      <c r="AD162" s="128">
        <f t="shared" si="58"/>
        <v>47445</v>
      </c>
      <c r="AE162" s="81">
        <f t="shared" si="41"/>
        <v>9014.484772032838</v>
      </c>
      <c r="AF162" s="81">
        <f t="shared" si="59"/>
        <v>9014</v>
      </c>
      <c r="AG162" s="129">
        <f t="shared" si="60"/>
        <v>56459</v>
      </c>
    </row>
    <row r="163" spans="1:33" ht="50.1" customHeight="1" x14ac:dyDescent="0.25">
      <c r="A163" s="113">
        <v>151</v>
      </c>
      <c r="B163" s="19" t="s">
        <v>185</v>
      </c>
      <c r="C163" s="20" t="s">
        <v>11</v>
      </c>
      <c r="D163" s="17">
        <v>1</v>
      </c>
      <c r="E163" s="100">
        <v>94188</v>
      </c>
      <c r="F163" s="18">
        <v>127369.74789915967</v>
      </c>
      <c r="G163" s="18">
        <v>110756</v>
      </c>
      <c r="H163" s="22">
        <v>34201.680672268907</v>
      </c>
      <c r="I163" s="22">
        <v>54772</v>
      </c>
      <c r="J163" s="77">
        <v>22689</v>
      </c>
      <c r="K163" s="77">
        <v>100000</v>
      </c>
      <c r="M163" s="81">
        <f t="shared" si="42"/>
        <v>37352.248519700173</v>
      </c>
      <c r="N163" s="81">
        <f t="shared" si="43"/>
        <v>118069.58821499374</v>
      </c>
      <c r="O163" s="81">
        <f t="shared" si="44"/>
        <v>94188</v>
      </c>
      <c r="P163" s="81" t="str">
        <f t="shared" si="45"/>
        <v/>
      </c>
      <c r="Q163" s="81">
        <f t="shared" si="46"/>
        <v>110756</v>
      </c>
      <c r="R163" s="81" t="str">
        <f t="shared" si="47"/>
        <v/>
      </c>
      <c r="S163" s="81">
        <f t="shared" si="48"/>
        <v>54772</v>
      </c>
      <c r="T163" s="81" t="str">
        <f t="shared" si="49"/>
        <v/>
      </c>
      <c r="U163" s="81">
        <f t="shared" si="50"/>
        <v>100000</v>
      </c>
      <c r="V163" s="98">
        <f t="shared" si="51"/>
        <v>359716</v>
      </c>
      <c r="W163" s="81">
        <f t="shared" si="52"/>
        <v>77710.918367346952</v>
      </c>
      <c r="X163" s="81">
        <f t="shared" si="53"/>
        <v>22689</v>
      </c>
      <c r="Y163" s="81">
        <f t="shared" si="54"/>
        <v>66327.393778216254</v>
      </c>
      <c r="Z163" s="81">
        <f t="shared" si="55"/>
        <v>40358.669847646779</v>
      </c>
      <c r="AA163" s="114">
        <f t="shared" si="56"/>
        <v>0.51934362243497734</v>
      </c>
      <c r="AC163" s="82">
        <f t="shared" si="57"/>
        <v>66327.393778216254</v>
      </c>
      <c r="AD163" s="128">
        <f t="shared" si="58"/>
        <v>66327</v>
      </c>
      <c r="AE163" s="81">
        <f t="shared" si="41"/>
        <v>12602.204817861088</v>
      </c>
      <c r="AF163" s="81">
        <f t="shared" si="59"/>
        <v>12602</v>
      </c>
      <c r="AG163" s="129">
        <f t="shared" si="60"/>
        <v>78929</v>
      </c>
    </row>
    <row r="164" spans="1:33" ht="50.1" customHeight="1" x14ac:dyDescent="0.25">
      <c r="A164" s="113">
        <v>152</v>
      </c>
      <c r="B164" s="19" t="s">
        <v>186</v>
      </c>
      <c r="C164" s="20" t="s">
        <v>11</v>
      </c>
      <c r="D164" s="17">
        <v>1</v>
      </c>
      <c r="E164" s="100">
        <v>81374</v>
      </c>
      <c r="F164" s="18">
        <v>109974.78991596638</v>
      </c>
      <c r="G164" s="18">
        <v>107395</v>
      </c>
      <c r="H164" s="22">
        <v>32843.487394957978</v>
      </c>
      <c r="I164" s="22">
        <v>2310269</v>
      </c>
      <c r="J164" s="77">
        <v>44892</v>
      </c>
      <c r="K164" s="77">
        <v>116806.72268907563</v>
      </c>
      <c r="M164" s="81">
        <f t="shared" si="42"/>
        <v>-442253.94313451496</v>
      </c>
      <c r="N164" s="81">
        <f t="shared" si="43"/>
        <v>1243269.6574202292</v>
      </c>
      <c r="O164" s="81">
        <f t="shared" si="44"/>
        <v>81374</v>
      </c>
      <c r="P164" s="81">
        <f t="shared" si="45"/>
        <v>109974.78991596638</v>
      </c>
      <c r="Q164" s="81">
        <f t="shared" si="46"/>
        <v>107395</v>
      </c>
      <c r="R164" s="81">
        <f t="shared" si="47"/>
        <v>32843.487394957978</v>
      </c>
      <c r="S164" s="81" t="str">
        <f t="shared" si="48"/>
        <v/>
      </c>
      <c r="T164" s="81">
        <f t="shared" si="49"/>
        <v>44892</v>
      </c>
      <c r="U164" s="81">
        <f t="shared" si="50"/>
        <v>116806.72268907563</v>
      </c>
      <c r="V164" s="98">
        <f t="shared" si="51"/>
        <v>493286</v>
      </c>
      <c r="W164" s="81">
        <f t="shared" si="52"/>
        <v>400507.85714285716</v>
      </c>
      <c r="X164" s="81">
        <f t="shared" si="53"/>
        <v>32843.487394957978</v>
      </c>
      <c r="Y164" s="81">
        <f t="shared" si="54"/>
        <v>121120.01760419678</v>
      </c>
      <c r="Z164" s="81">
        <f t="shared" si="55"/>
        <v>842761.80027737212</v>
      </c>
      <c r="AA164" s="114">
        <f t="shared" si="56"/>
        <v>2.1042328764520777</v>
      </c>
      <c r="AC164" s="82">
        <f t="shared" si="57"/>
        <v>121120.01760419678</v>
      </c>
      <c r="AD164" s="128">
        <f t="shared" si="58"/>
        <v>121120</v>
      </c>
      <c r="AE164" s="81">
        <f t="shared" si="41"/>
        <v>23012.80334479739</v>
      </c>
      <c r="AF164" s="81">
        <f t="shared" si="59"/>
        <v>23013</v>
      </c>
      <c r="AG164" s="129">
        <f t="shared" si="60"/>
        <v>144133</v>
      </c>
    </row>
    <row r="165" spans="1:33" ht="50.1" customHeight="1" x14ac:dyDescent="0.25">
      <c r="A165" s="113">
        <v>153</v>
      </c>
      <c r="B165" s="19" t="s">
        <v>187</v>
      </c>
      <c r="C165" s="20" t="s">
        <v>11</v>
      </c>
      <c r="D165" s="17">
        <v>1</v>
      </c>
      <c r="E165" s="100">
        <v>70093</v>
      </c>
      <c r="F165" s="18">
        <v>106109.24369747899</v>
      </c>
      <c r="G165" s="18">
        <v>103361</v>
      </c>
      <c r="H165" s="22">
        <v>86733.193277310929</v>
      </c>
      <c r="I165" s="22">
        <v>4048453</v>
      </c>
      <c r="J165" s="77">
        <v>33000</v>
      </c>
      <c r="K165" s="77">
        <v>104201.68067226891</v>
      </c>
      <c r="M165" s="81">
        <f t="shared" si="42"/>
        <v>-848401.80135767616</v>
      </c>
      <c r="N165" s="81">
        <f t="shared" si="43"/>
        <v>2148959.2635425502</v>
      </c>
      <c r="O165" s="81">
        <f t="shared" si="44"/>
        <v>70093</v>
      </c>
      <c r="P165" s="81">
        <f t="shared" si="45"/>
        <v>106109.24369747899</v>
      </c>
      <c r="Q165" s="81">
        <f t="shared" si="46"/>
        <v>103361</v>
      </c>
      <c r="R165" s="81">
        <f t="shared" si="47"/>
        <v>86733.193277310929</v>
      </c>
      <c r="S165" s="81" t="str">
        <f t="shared" si="48"/>
        <v/>
      </c>
      <c r="T165" s="81">
        <f t="shared" si="49"/>
        <v>33000</v>
      </c>
      <c r="U165" s="81">
        <f t="shared" si="50"/>
        <v>104201.68067226891</v>
      </c>
      <c r="V165" s="98">
        <f t="shared" si="51"/>
        <v>503498.11764705885</v>
      </c>
      <c r="W165" s="81">
        <f t="shared" si="52"/>
        <v>650278.73109243705</v>
      </c>
      <c r="X165" s="81">
        <f t="shared" si="53"/>
        <v>33000</v>
      </c>
      <c r="Y165" s="81">
        <f t="shared" si="54"/>
        <v>137478.68886857774</v>
      </c>
      <c r="Z165" s="81">
        <f t="shared" si="55"/>
        <v>1498680.5324501132</v>
      </c>
      <c r="AA165" s="114">
        <f t="shared" si="56"/>
        <v>2.304674074042683</v>
      </c>
      <c r="AC165" s="82">
        <f t="shared" si="57"/>
        <v>137478.68886857774</v>
      </c>
      <c r="AD165" s="128">
        <f t="shared" si="58"/>
        <v>137479</v>
      </c>
      <c r="AE165" s="81">
        <f t="shared" si="41"/>
        <v>26120.950885029772</v>
      </c>
      <c r="AF165" s="81">
        <f t="shared" si="59"/>
        <v>26121</v>
      </c>
      <c r="AG165" s="129">
        <f t="shared" si="60"/>
        <v>163600</v>
      </c>
    </row>
    <row r="166" spans="1:33" ht="50.1" customHeight="1" x14ac:dyDescent="0.25">
      <c r="A166" s="113">
        <v>154</v>
      </c>
      <c r="B166" s="19" t="s">
        <v>188</v>
      </c>
      <c r="C166" s="20" t="s">
        <v>11</v>
      </c>
      <c r="D166" s="17">
        <v>1</v>
      </c>
      <c r="E166" s="100">
        <v>2227</v>
      </c>
      <c r="F166" s="18">
        <v>3478.9915966386557</v>
      </c>
      <c r="G166" s="18">
        <v>2400</v>
      </c>
      <c r="H166" s="22">
        <v>11269.84126984127</v>
      </c>
      <c r="I166" s="22">
        <v>31999</v>
      </c>
      <c r="J166" s="77">
        <v>2268</v>
      </c>
      <c r="K166" s="77">
        <v>100840.33613445378</v>
      </c>
      <c r="M166" s="81">
        <f t="shared" si="42"/>
        <v>-14304.942426794958</v>
      </c>
      <c r="N166" s="81">
        <f t="shared" si="43"/>
        <v>58442.990712776016</v>
      </c>
      <c r="O166" s="81">
        <f t="shared" si="44"/>
        <v>2227</v>
      </c>
      <c r="P166" s="81">
        <f t="shared" si="45"/>
        <v>3478.9915966386557</v>
      </c>
      <c r="Q166" s="81">
        <f t="shared" si="46"/>
        <v>2400</v>
      </c>
      <c r="R166" s="81">
        <f t="shared" si="47"/>
        <v>11269.84126984127</v>
      </c>
      <c r="S166" s="81">
        <f t="shared" si="48"/>
        <v>31999</v>
      </c>
      <c r="T166" s="81">
        <f t="shared" si="49"/>
        <v>2268</v>
      </c>
      <c r="U166" s="81" t="str">
        <f t="shared" si="50"/>
        <v/>
      </c>
      <c r="V166" s="98">
        <f t="shared" si="51"/>
        <v>53642.832866479926</v>
      </c>
      <c r="W166" s="81">
        <f t="shared" si="52"/>
        <v>22069.024142990529</v>
      </c>
      <c r="X166" s="81">
        <f t="shared" si="53"/>
        <v>2227</v>
      </c>
      <c r="Y166" s="81">
        <f t="shared" si="54"/>
        <v>7650.2172510121827</v>
      </c>
      <c r="Z166" s="81">
        <f t="shared" si="55"/>
        <v>36373.966569785487</v>
      </c>
      <c r="AA166" s="114">
        <f t="shared" si="56"/>
        <v>1.6481909818082479</v>
      </c>
      <c r="AC166" s="82">
        <f t="shared" si="57"/>
        <v>7650.2172510121827</v>
      </c>
      <c r="AD166" s="128">
        <f t="shared" si="58"/>
        <v>7650</v>
      </c>
      <c r="AE166" s="81">
        <f t="shared" si="41"/>
        <v>1453.5412776923147</v>
      </c>
      <c r="AF166" s="81">
        <f t="shared" si="59"/>
        <v>1454</v>
      </c>
      <c r="AG166" s="129">
        <f t="shared" si="60"/>
        <v>9104</v>
      </c>
    </row>
    <row r="167" spans="1:33" ht="50.1" customHeight="1" x14ac:dyDescent="0.25">
      <c r="A167" s="113">
        <v>155</v>
      </c>
      <c r="B167" s="19" t="s">
        <v>189</v>
      </c>
      <c r="C167" s="20" t="s">
        <v>11</v>
      </c>
      <c r="D167" s="17">
        <v>1</v>
      </c>
      <c r="E167" s="100">
        <v>15357</v>
      </c>
      <c r="F167" s="18">
        <v>13722.689075630251</v>
      </c>
      <c r="G167" s="18">
        <v>6436</v>
      </c>
      <c r="H167" s="22">
        <v>9962.6517273576101</v>
      </c>
      <c r="I167" s="22">
        <v>153567</v>
      </c>
      <c r="J167" s="77">
        <v>9957</v>
      </c>
      <c r="K167" s="77">
        <v>96638.655462184877</v>
      </c>
      <c r="M167" s="81">
        <f t="shared" si="42"/>
        <v>-14418.292100615981</v>
      </c>
      <c r="N167" s="81">
        <f t="shared" si="43"/>
        <v>101744.29103352249</v>
      </c>
      <c r="O167" s="81">
        <f t="shared" si="44"/>
        <v>15357</v>
      </c>
      <c r="P167" s="81">
        <f t="shared" si="45"/>
        <v>13722.689075630251</v>
      </c>
      <c r="Q167" s="81">
        <f t="shared" si="46"/>
        <v>6436</v>
      </c>
      <c r="R167" s="81">
        <f t="shared" si="47"/>
        <v>9962.6517273576101</v>
      </c>
      <c r="S167" s="81" t="str">
        <f t="shared" si="48"/>
        <v/>
      </c>
      <c r="T167" s="81">
        <f t="shared" si="49"/>
        <v>9957</v>
      </c>
      <c r="U167" s="81">
        <f t="shared" si="50"/>
        <v>96638.655462184877</v>
      </c>
      <c r="V167" s="98">
        <f t="shared" si="51"/>
        <v>152073.99626517273</v>
      </c>
      <c r="W167" s="81">
        <f t="shared" si="52"/>
        <v>43662.99946645325</v>
      </c>
      <c r="X167" s="81">
        <f t="shared" si="53"/>
        <v>6436</v>
      </c>
      <c r="Y167" s="81">
        <f t="shared" si="54"/>
        <v>21311.61040498408</v>
      </c>
      <c r="Z167" s="81">
        <f t="shared" si="55"/>
        <v>58081.291567069231</v>
      </c>
      <c r="AA167" s="114">
        <f t="shared" si="56"/>
        <v>1.330217627666503</v>
      </c>
      <c r="AC167" s="82">
        <f t="shared" si="57"/>
        <v>21311.61040498408</v>
      </c>
      <c r="AD167" s="128">
        <f t="shared" si="58"/>
        <v>21312</v>
      </c>
      <c r="AE167" s="81">
        <f t="shared" si="41"/>
        <v>4049.2059769469752</v>
      </c>
      <c r="AF167" s="81">
        <f t="shared" si="59"/>
        <v>4049</v>
      </c>
      <c r="AG167" s="129">
        <f t="shared" si="60"/>
        <v>25361</v>
      </c>
    </row>
    <row r="168" spans="1:33" ht="50.1" customHeight="1" x14ac:dyDescent="0.25">
      <c r="A168" s="113">
        <v>156</v>
      </c>
      <c r="B168" s="19" t="s">
        <v>190</v>
      </c>
      <c r="C168" s="20" t="s">
        <v>76</v>
      </c>
      <c r="D168" s="17">
        <v>1</v>
      </c>
      <c r="E168" s="100">
        <v>23090</v>
      </c>
      <c r="F168" s="18">
        <v>22999.999999999996</v>
      </c>
      <c r="G168" s="18">
        <v>20000</v>
      </c>
      <c r="H168" s="22">
        <v>14444.444444444443</v>
      </c>
      <c r="I168" s="22">
        <v>137464</v>
      </c>
      <c r="J168" s="77">
        <v>7941</v>
      </c>
      <c r="K168" s="77">
        <v>115966.38655462186</v>
      </c>
      <c r="M168" s="81">
        <f t="shared" si="42"/>
        <v>-4974.6171444435022</v>
      </c>
      <c r="N168" s="81">
        <f t="shared" si="43"/>
        <v>102661.99742989101</v>
      </c>
      <c r="O168" s="81">
        <f t="shared" si="44"/>
        <v>23090</v>
      </c>
      <c r="P168" s="81">
        <f t="shared" si="45"/>
        <v>22999.999999999996</v>
      </c>
      <c r="Q168" s="81">
        <f t="shared" si="46"/>
        <v>20000</v>
      </c>
      <c r="R168" s="81">
        <f t="shared" si="47"/>
        <v>14444.444444444443</v>
      </c>
      <c r="S168" s="81" t="str">
        <f t="shared" si="48"/>
        <v/>
      </c>
      <c r="T168" s="81">
        <f t="shared" si="49"/>
        <v>7941</v>
      </c>
      <c r="U168" s="81" t="str">
        <f t="shared" si="50"/>
        <v/>
      </c>
      <c r="V168" s="98">
        <f t="shared" si="51"/>
        <v>88475.444444444438</v>
      </c>
      <c r="W168" s="81">
        <f t="shared" si="52"/>
        <v>48843.690142723754</v>
      </c>
      <c r="X168" s="81">
        <f t="shared" si="53"/>
        <v>7941</v>
      </c>
      <c r="Y168" s="81">
        <f t="shared" si="54"/>
        <v>29495.389076904521</v>
      </c>
      <c r="Z168" s="81">
        <f t="shared" si="55"/>
        <v>53818.307287167256</v>
      </c>
      <c r="AA168" s="114">
        <f t="shared" si="56"/>
        <v>1.1018476927092817</v>
      </c>
      <c r="AC168" s="82">
        <f t="shared" si="57"/>
        <v>29495.389076904521</v>
      </c>
      <c r="AD168" s="128">
        <f t="shared" si="58"/>
        <v>29495</v>
      </c>
      <c r="AE168" s="81">
        <f t="shared" si="41"/>
        <v>5604.1239246118594</v>
      </c>
      <c r="AF168" s="81">
        <f t="shared" si="59"/>
        <v>5604</v>
      </c>
      <c r="AG168" s="129">
        <f t="shared" si="60"/>
        <v>35099</v>
      </c>
    </row>
    <row r="169" spans="1:33" ht="50.1" customHeight="1" x14ac:dyDescent="0.25">
      <c r="A169" s="113">
        <v>157</v>
      </c>
      <c r="B169" s="19" t="s">
        <v>191</v>
      </c>
      <c r="C169" s="20" t="s">
        <v>76</v>
      </c>
      <c r="D169" s="17">
        <v>1</v>
      </c>
      <c r="E169" s="100">
        <v>189890</v>
      </c>
      <c r="F169" s="18">
        <v>4503.3613445378151</v>
      </c>
      <c r="G169" s="18">
        <v>157815</v>
      </c>
      <c r="H169" s="22">
        <v>183371.84873949579</v>
      </c>
      <c r="I169" s="22">
        <v>365270</v>
      </c>
      <c r="J169" s="77">
        <v>88109</v>
      </c>
      <c r="K169" s="77">
        <v>112605.04201680672</v>
      </c>
      <c r="M169" s="81">
        <f t="shared" si="42"/>
        <v>45469.456069415348</v>
      </c>
      <c r="N169" s="81">
        <f t="shared" si="43"/>
        <v>269263.1873879676</v>
      </c>
      <c r="O169" s="81">
        <f t="shared" si="44"/>
        <v>189890</v>
      </c>
      <c r="P169" s="81" t="str">
        <f t="shared" si="45"/>
        <v/>
      </c>
      <c r="Q169" s="81">
        <f t="shared" si="46"/>
        <v>157815</v>
      </c>
      <c r="R169" s="81">
        <f t="shared" si="47"/>
        <v>183371.84873949579</v>
      </c>
      <c r="S169" s="81" t="str">
        <f t="shared" si="48"/>
        <v/>
      </c>
      <c r="T169" s="81">
        <f t="shared" si="49"/>
        <v>88109</v>
      </c>
      <c r="U169" s="81">
        <f t="shared" si="50"/>
        <v>112605.04201680672</v>
      </c>
      <c r="V169" s="98">
        <f t="shared" si="51"/>
        <v>731790.89075630251</v>
      </c>
      <c r="W169" s="81">
        <f t="shared" si="52"/>
        <v>157366.32172869149</v>
      </c>
      <c r="X169" s="81">
        <f t="shared" si="53"/>
        <v>4503.3613445378151</v>
      </c>
      <c r="Y169" s="81">
        <f t="shared" si="54"/>
        <v>98456.538713770235</v>
      </c>
      <c r="Z169" s="81">
        <f t="shared" si="55"/>
        <v>111896.86565927614</v>
      </c>
      <c r="AA169" s="114">
        <f t="shared" si="56"/>
        <v>0.71105980256812962</v>
      </c>
      <c r="AC169" s="82">
        <f t="shared" si="57"/>
        <v>98456.538713770235</v>
      </c>
      <c r="AD169" s="128">
        <f t="shared" si="58"/>
        <v>98457</v>
      </c>
      <c r="AE169" s="81">
        <f t="shared" si="41"/>
        <v>18706.742355616345</v>
      </c>
      <c r="AF169" s="81">
        <f t="shared" si="59"/>
        <v>18707</v>
      </c>
      <c r="AG169" s="129">
        <f t="shared" si="60"/>
        <v>117164</v>
      </c>
    </row>
    <row r="170" spans="1:33" ht="50.1" customHeight="1" x14ac:dyDescent="0.25">
      <c r="A170" s="113">
        <v>158</v>
      </c>
      <c r="B170" s="19" t="s">
        <v>192</v>
      </c>
      <c r="C170" s="20" t="s">
        <v>87</v>
      </c>
      <c r="D170" s="17">
        <v>1</v>
      </c>
      <c r="E170" s="100">
        <v>854771</v>
      </c>
      <c r="F170" s="18">
        <v>929470.58823529421</v>
      </c>
      <c r="G170" s="18">
        <v>1025664</v>
      </c>
      <c r="H170" s="22">
        <v>239663.8655462185</v>
      </c>
      <c r="I170" s="22">
        <v>365270</v>
      </c>
      <c r="J170" s="77">
        <v>163866</v>
      </c>
      <c r="K170" s="77">
        <v>115966.38655462186</v>
      </c>
      <c r="M170" s="81">
        <f t="shared" si="42"/>
        <v>134615.82999051164</v>
      </c>
      <c r="N170" s="81">
        <f t="shared" si="43"/>
        <v>921004.69581981248</v>
      </c>
      <c r="O170" s="81">
        <f t="shared" si="44"/>
        <v>854771</v>
      </c>
      <c r="P170" s="81" t="str">
        <f t="shared" si="45"/>
        <v/>
      </c>
      <c r="Q170" s="81" t="str">
        <f t="shared" si="46"/>
        <v/>
      </c>
      <c r="R170" s="81">
        <f t="shared" si="47"/>
        <v>239663.8655462185</v>
      </c>
      <c r="S170" s="81">
        <f t="shared" si="48"/>
        <v>365270</v>
      </c>
      <c r="T170" s="81">
        <f t="shared" si="49"/>
        <v>163866</v>
      </c>
      <c r="U170" s="81" t="str">
        <f t="shared" si="50"/>
        <v/>
      </c>
      <c r="V170" s="98">
        <f t="shared" si="51"/>
        <v>1623570.8655462186</v>
      </c>
      <c r="W170" s="81">
        <f t="shared" si="52"/>
        <v>527810.26290516206</v>
      </c>
      <c r="X170" s="81">
        <f t="shared" si="53"/>
        <v>115966.38655462186</v>
      </c>
      <c r="Y170" s="81">
        <f t="shared" si="54"/>
        <v>389317.577378902</v>
      </c>
      <c r="Z170" s="81">
        <f t="shared" si="55"/>
        <v>393194.43291465042</v>
      </c>
      <c r="AA170" s="114">
        <f t="shared" si="56"/>
        <v>0.74495412565575736</v>
      </c>
      <c r="AC170" s="82">
        <f t="shared" si="57"/>
        <v>389317.577378902</v>
      </c>
      <c r="AD170" s="128">
        <f t="shared" si="58"/>
        <v>389318</v>
      </c>
      <c r="AE170" s="81">
        <f t="shared" si="41"/>
        <v>73970.339701991383</v>
      </c>
      <c r="AF170" s="81">
        <f t="shared" si="59"/>
        <v>73970</v>
      </c>
      <c r="AG170" s="129">
        <f t="shared" si="60"/>
        <v>463288</v>
      </c>
    </row>
    <row r="171" spans="1:33" ht="50.1" customHeight="1" x14ac:dyDescent="0.25">
      <c r="A171" s="113">
        <v>159</v>
      </c>
      <c r="B171" s="19" t="s">
        <v>193</v>
      </c>
      <c r="C171" s="20" t="s">
        <v>87</v>
      </c>
      <c r="D171" s="17">
        <v>1</v>
      </c>
      <c r="E171" s="100">
        <v>527090</v>
      </c>
      <c r="F171" s="18">
        <v>494596.63865546219</v>
      </c>
      <c r="G171" s="18">
        <v>704824</v>
      </c>
      <c r="H171" s="22">
        <v>39768.907563025212</v>
      </c>
      <c r="I171" s="22">
        <v>333597</v>
      </c>
      <c r="J171" s="77">
        <v>328991</v>
      </c>
      <c r="K171" s="77">
        <v>100000</v>
      </c>
      <c r="M171" s="81">
        <f t="shared" si="42"/>
        <v>124365.15663687358</v>
      </c>
      <c r="N171" s="81">
        <f t="shared" si="43"/>
        <v>598168.42799697991</v>
      </c>
      <c r="O171" s="81">
        <f t="shared" si="44"/>
        <v>527090</v>
      </c>
      <c r="P171" s="81">
        <f t="shared" si="45"/>
        <v>494596.63865546219</v>
      </c>
      <c r="Q171" s="81" t="str">
        <f t="shared" si="46"/>
        <v/>
      </c>
      <c r="R171" s="81" t="str">
        <f t="shared" si="47"/>
        <v/>
      </c>
      <c r="S171" s="81">
        <f t="shared" si="48"/>
        <v>333597</v>
      </c>
      <c r="T171" s="81">
        <f t="shared" si="49"/>
        <v>328991</v>
      </c>
      <c r="U171" s="81" t="str">
        <f t="shared" si="50"/>
        <v/>
      </c>
      <c r="V171" s="98">
        <f t="shared" si="51"/>
        <v>1684274.6386554623</v>
      </c>
      <c r="W171" s="81">
        <f t="shared" si="52"/>
        <v>361266.79231692676</v>
      </c>
      <c r="X171" s="81">
        <f t="shared" si="53"/>
        <v>39768.907563025212</v>
      </c>
      <c r="Y171" s="81">
        <f t="shared" si="54"/>
        <v>259944.67151560652</v>
      </c>
      <c r="Z171" s="81">
        <f t="shared" si="55"/>
        <v>236901.63568005318</v>
      </c>
      <c r="AA171" s="114">
        <f t="shared" si="56"/>
        <v>0.65575259259430529</v>
      </c>
      <c r="AC171" s="82">
        <f t="shared" si="57"/>
        <v>259944.67151560652</v>
      </c>
      <c r="AD171" s="128">
        <f t="shared" si="58"/>
        <v>259945</v>
      </c>
      <c r="AE171" s="81">
        <f t="shared" si="41"/>
        <v>49389.487587965239</v>
      </c>
      <c r="AF171" s="81">
        <f t="shared" si="59"/>
        <v>49389</v>
      </c>
      <c r="AG171" s="129">
        <f t="shared" si="60"/>
        <v>309334</v>
      </c>
    </row>
    <row r="172" spans="1:33" ht="50.1" customHeight="1" x14ac:dyDescent="0.25">
      <c r="A172" s="113">
        <v>160</v>
      </c>
      <c r="B172" s="19" t="s">
        <v>194</v>
      </c>
      <c r="C172" s="20" t="s">
        <v>195</v>
      </c>
      <c r="D172" s="17">
        <v>1</v>
      </c>
      <c r="E172" s="100">
        <v>164474</v>
      </c>
      <c r="F172" s="18">
        <v>164092.43697478989</v>
      </c>
      <c r="G172" s="18">
        <v>142689</v>
      </c>
      <c r="H172" s="22">
        <v>92930.672268907554</v>
      </c>
      <c r="I172" s="22"/>
      <c r="J172" s="77">
        <v>107016</v>
      </c>
      <c r="K172" s="77">
        <v>93277.310924369755</v>
      </c>
      <c r="M172" s="81">
        <f t="shared" si="42"/>
        <v>93582.573689427707</v>
      </c>
      <c r="N172" s="81">
        <f t="shared" si="43"/>
        <v>161243.89969992801</v>
      </c>
      <c r="O172" s="81" t="str">
        <f t="shared" si="44"/>
        <v/>
      </c>
      <c r="P172" s="81" t="str">
        <f t="shared" si="45"/>
        <v/>
      </c>
      <c r="Q172" s="81">
        <f t="shared" si="46"/>
        <v>142689</v>
      </c>
      <c r="R172" s="81" t="str">
        <f t="shared" si="47"/>
        <v/>
      </c>
      <c r="S172" s="81" t="str">
        <f t="shared" si="48"/>
        <v/>
      </c>
      <c r="T172" s="81">
        <f t="shared" si="49"/>
        <v>107016</v>
      </c>
      <c r="U172" s="81" t="str">
        <f t="shared" si="50"/>
        <v/>
      </c>
      <c r="V172" s="98">
        <f t="shared" si="51"/>
        <v>249705</v>
      </c>
      <c r="W172" s="81">
        <f t="shared" si="52"/>
        <v>127413.23669467786</v>
      </c>
      <c r="X172" s="81">
        <f t="shared" si="53"/>
        <v>92930.672268907554</v>
      </c>
      <c r="Y172" s="81">
        <f t="shared" si="54"/>
        <v>123640.2916080508</v>
      </c>
      <c r="Z172" s="81">
        <f t="shared" si="55"/>
        <v>33830.663005250157</v>
      </c>
      <c r="AA172" s="114">
        <f t="shared" si="56"/>
        <v>0.26551921827650493</v>
      </c>
      <c r="AC172" s="82">
        <f t="shared" si="57"/>
        <v>123640.2916080508</v>
      </c>
      <c r="AD172" s="128">
        <f t="shared" si="58"/>
        <v>123640</v>
      </c>
      <c r="AE172" s="81">
        <f t="shared" si="41"/>
        <v>23491.655405529655</v>
      </c>
      <c r="AF172" s="81">
        <f t="shared" si="59"/>
        <v>23492</v>
      </c>
      <c r="AG172" s="129">
        <f t="shared" si="60"/>
        <v>147132</v>
      </c>
    </row>
    <row r="173" spans="1:33" ht="50.1" customHeight="1" x14ac:dyDescent="0.25">
      <c r="A173" s="113">
        <v>161</v>
      </c>
      <c r="B173" s="19" t="s">
        <v>196</v>
      </c>
      <c r="C173" s="20" t="s">
        <v>26</v>
      </c>
      <c r="D173" s="17">
        <v>1</v>
      </c>
      <c r="E173" s="100">
        <v>148247</v>
      </c>
      <c r="F173" s="18">
        <v>106109.24369747899</v>
      </c>
      <c r="G173" s="18">
        <v>91597</v>
      </c>
      <c r="H173" s="22">
        <v>58370.798319327732</v>
      </c>
      <c r="I173" s="22">
        <v>2568353</v>
      </c>
      <c r="J173" s="77">
        <v>117353</v>
      </c>
      <c r="K173" s="77">
        <v>123529.41176470589</v>
      </c>
      <c r="M173" s="81">
        <f t="shared" si="42"/>
        <v>-471441.54980723979</v>
      </c>
      <c r="N173" s="81">
        <f t="shared" si="43"/>
        <v>1389601.3937448149</v>
      </c>
      <c r="O173" s="81">
        <f t="shared" si="44"/>
        <v>148247</v>
      </c>
      <c r="P173" s="81">
        <f t="shared" si="45"/>
        <v>106109.24369747899</v>
      </c>
      <c r="Q173" s="81">
        <f t="shared" si="46"/>
        <v>91597</v>
      </c>
      <c r="R173" s="81">
        <f t="shared" si="47"/>
        <v>58370.798319327732</v>
      </c>
      <c r="S173" s="81" t="str">
        <f t="shared" si="48"/>
        <v/>
      </c>
      <c r="T173" s="81">
        <f t="shared" si="49"/>
        <v>117353</v>
      </c>
      <c r="U173" s="81">
        <f t="shared" si="50"/>
        <v>123529.41176470589</v>
      </c>
      <c r="V173" s="98">
        <f t="shared" si="51"/>
        <v>645206.45378151268</v>
      </c>
      <c r="W173" s="81">
        <f t="shared" si="52"/>
        <v>459079.92196878756</v>
      </c>
      <c r="X173" s="81">
        <f t="shared" si="53"/>
        <v>58370.798319327732</v>
      </c>
      <c r="Y173" s="81">
        <f t="shared" si="54"/>
        <v>163559.76251308902</v>
      </c>
      <c r="Z173" s="81">
        <f t="shared" si="55"/>
        <v>930521.47177602735</v>
      </c>
      <c r="AA173" s="114">
        <f t="shared" si="56"/>
        <v>2.0269269624893171</v>
      </c>
      <c r="AC173" s="82">
        <f t="shared" si="57"/>
        <v>163559.76251308902</v>
      </c>
      <c r="AD173" s="128">
        <f t="shared" si="58"/>
        <v>163560</v>
      </c>
      <c r="AE173" s="81">
        <f t="shared" si="41"/>
        <v>31076.354877486912</v>
      </c>
      <c r="AF173" s="81">
        <f t="shared" si="59"/>
        <v>31076</v>
      </c>
      <c r="AG173" s="129">
        <f t="shared" si="60"/>
        <v>194636</v>
      </c>
    </row>
    <row r="174" spans="1:33" ht="50.1" customHeight="1" x14ac:dyDescent="0.25">
      <c r="A174" s="113">
        <v>162</v>
      </c>
      <c r="B174" s="19" t="s">
        <v>197</v>
      </c>
      <c r="C174" s="20" t="s">
        <v>11</v>
      </c>
      <c r="D174" s="17">
        <v>1</v>
      </c>
      <c r="E174" s="100">
        <v>157758</v>
      </c>
      <c r="F174" s="18">
        <v>142831.93277310926</v>
      </c>
      <c r="G174" s="18">
        <v>109076</v>
      </c>
      <c r="H174" s="22">
        <v>174863.44537815126</v>
      </c>
      <c r="I174" s="22"/>
      <c r="J174" s="77">
        <v>61638</v>
      </c>
      <c r="K174" s="77">
        <v>122689.0756302521</v>
      </c>
      <c r="M174" s="81">
        <f t="shared" si="42"/>
        <v>87913.837782929884</v>
      </c>
      <c r="N174" s="81">
        <f t="shared" si="43"/>
        <v>168371.64681090767</v>
      </c>
      <c r="O174" s="81">
        <f t="shared" si="44"/>
        <v>157758</v>
      </c>
      <c r="P174" s="81">
        <f t="shared" si="45"/>
        <v>142831.93277310926</v>
      </c>
      <c r="Q174" s="81">
        <f t="shared" si="46"/>
        <v>109076</v>
      </c>
      <c r="R174" s="81" t="str">
        <f t="shared" si="47"/>
        <v/>
      </c>
      <c r="S174" s="81" t="str">
        <f t="shared" si="48"/>
        <v/>
      </c>
      <c r="T174" s="81" t="str">
        <f t="shared" si="49"/>
        <v/>
      </c>
      <c r="U174" s="81">
        <f t="shared" si="50"/>
        <v>122689.0756302521</v>
      </c>
      <c r="V174" s="98">
        <f t="shared" si="51"/>
        <v>532355.00840336143</v>
      </c>
      <c r="W174" s="81">
        <f t="shared" si="52"/>
        <v>128142.74229691878</v>
      </c>
      <c r="X174" s="81">
        <f t="shared" si="53"/>
        <v>61638</v>
      </c>
      <c r="Y174" s="81">
        <f t="shared" si="54"/>
        <v>121707.28151481214</v>
      </c>
      <c r="Z174" s="81">
        <f t="shared" si="55"/>
        <v>40228.904513988891</v>
      </c>
      <c r="AA174" s="114">
        <f t="shared" si="56"/>
        <v>0.31393822071307587</v>
      </c>
      <c r="AC174" s="82">
        <f t="shared" si="57"/>
        <v>121707.28151481214</v>
      </c>
      <c r="AD174" s="128">
        <f t="shared" si="58"/>
        <v>121707</v>
      </c>
      <c r="AE174" s="81">
        <f t="shared" si="41"/>
        <v>23124.383487814306</v>
      </c>
      <c r="AF174" s="81">
        <f t="shared" si="59"/>
        <v>23124</v>
      </c>
      <c r="AG174" s="129">
        <f t="shared" si="60"/>
        <v>144831</v>
      </c>
    </row>
    <row r="175" spans="1:33" ht="50.1" customHeight="1" x14ac:dyDescent="0.25">
      <c r="A175" s="113">
        <v>163</v>
      </c>
      <c r="B175" s="19" t="s">
        <v>198</v>
      </c>
      <c r="C175" s="20" t="s">
        <v>195</v>
      </c>
      <c r="D175" s="17">
        <v>1</v>
      </c>
      <c r="E175" s="100">
        <v>385895</v>
      </c>
      <c r="F175" s="18">
        <v>305358.82352941181</v>
      </c>
      <c r="G175" s="18">
        <v>625210</v>
      </c>
      <c r="H175" s="22">
        <v>239044.11764705883</v>
      </c>
      <c r="I175" s="22">
        <v>36495</v>
      </c>
      <c r="J175" s="77">
        <v>227268</v>
      </c>
      <c r="K175" s="77">
        <v>96638.655462184877</v>
      </c>
      <c r="M175" s="81">
        <f t="shared" si="42"/>
        <v>78712.836337020854</v>
      </c>
      <c r="N175" s="81">
        <f t="shared" si="43"/>
        <v>468689.90555973782</v>
      </c>
      <c r="O175" s="81">
        <f t="shared" si="44"/>
        <v>385895</v>
      </c>
      <c r="P175" s="81">
        <f t="shared" si="45"/>
        <v>305358.82352941181</v>
      </c>
      <c r="Q175" s="81" t="str">
        <f t="shared" si="46"/>
        <v/>
      </c>
      <c r="R175" s="81">
        <f t="shared" si="47"/>
        <v>239044.11764705883</v>
      </c>
      <c r="S175" s="81" t="str">
        <f t="shared" si="48"/>
        <v/>
      </c>
      <c r="T175" s="81">
        <f t="shared" si="49"/>
        <v>227268</v>
      </c>
      <c r="U175" s="81">
        <f t="shared" si="50"/>
        <v>96638.655462184877</v>
      </c>
      <c r="V175" s="98">
        <f t="shared" si="51"/>
        <v>1254204.5966386555</v>
      </c>
      <c r="W175" s="81">
        <f t="shared" si="52"/>
        <v>273701.37094837934</v>
      </c>
      <c r="X175" s="81">
        <f t="shared" si="53"/>
        <v>36495</v>
      </c>
      <c r="Y175" s="81">
        <f t="shared" si="54"/>
        <v>202815.37601726229</v>
      </c>
      <c r="Z175" s="81">
        <f t="shared" si="55"/>
        <v>194988.53461135848</v>
      </c>
      <c r="AA175" s="114">
        <f t="shared" si="56"/>
        <v>0.71241343781260691</v>
      </c>
      <c r="AC175" s="82">
        <f t="shared" si="57"/>
        <v>202815.37601726229</v>
      </c>
      <c r="AD175" s="128">
        <f t="shared" si="58"/>
        <v>202815</v>
      </c>
      <c r="AE175" s="81">
        <f t="shared" si="41"/>
        <v>38534.921443279833</v>
      </c>
      <c r="AF175" s="81">
        <f t="shared" si="59"/>
        <v>38535</v>
      </c>
      <c r="AG175" s="129">
        <f t="shared" si="60"/>
        <v>241350</v>
      </c>
    </row>
    <row r="176" spans="1:33" ht="50.1" customHeight="1" x14ac:dyDescent="0.25">
      <c r="A176" s="113">
        <v>164</v>
      </c>
      <c r="B176" s="19" t="s">
        <v>199</v>
      </c>
      <c r="C176" s="20" t="s">
        <v>11</v>
      </c>
      <c r="D176" s="17">
        <v>1</v>
      </c>
      <c r="E176" s="100">
        <v>14682</v>
      </c>
      <c r="F176" s="18">
        <v>12369.747899159664</v>
      </c>
      <c r="G176" s="18">
        <v>21008</v>
      </c>
      <c r="H176" s="22">
        <v>9402.4276377217557</v>
      </c>
      <c r="I176" s="22">
        <v>642360</v>
      </c>
      <c r="J176" s="77">
        <v>5798</v>
      </c>
      <c r="K176" s="77">
        <v>126050.42016806723</v>
      </c>
      <c r="M176" s="81">
        <f t="shared" si="42"/>
        <v>-115936.64156218573</v>
      </c>
      <c r="N176" s="81">
        <f t="shared" si="43"/>
        <v>353556.81176359963</v>
      </c>
      <c r="O176" s="81">
        <f t="shared" si="44"/>
        <v>14682</v>
      </c>
      <c r="P176" s="81">
        <f t="shared" si="45"/>
        <v>12369.747899159664</v>
      </c>
      <c r="Q176" s="81">
        <f t="shared" si="46"/>
        <v>21008</v>
      </c>
      <c r="R176" s="81">
        <f t="shared" si="47"/>
        <v>9402.4276377217557</v>
      </c>
      <c r="S176" s="81" t="str">
        <f t="shared" si="48"/>
        <v/>
      </c>
      <c r="T176" s="81">
        <f t="shared" si="49"/>
        <v>5798</v>
      </c>
      <c r="U176" s="81">
        <f t="shared" si="50"/>
        <v>126050.42016806723</v>
      </c>
      <c r="V176" s="98">
        <f t="shared" si="51"/>
        <v>189310.59570494865</v>
      </c>
      <c r="W176" s="81">
        <f t="shared" si="52"/>
        <v>118810.08510070694</v>
      </c>
      <c r="X176" s="81">
        <f t="shared" si="53"/>
        <v>5798</v>
      </c>
      <c r="Y176" s="81">
        <f t="shared" si="54"/>
        <v>28900.825885152088</v>
      </c>
      <c r="Z176" s="81">
        <f t="shared" si="55"/>
        <v>234746.72666289267</v>
      </c>
      <c r="AA176" s="114">
        <f t="shared" si="56"/>
        <v>1.9758148179417125</v>
      </c>
      <c r="AC176" s="82">
        <f t="shared" si="57"/>
        <v>28900.825885152088</v>
      </c>
      <c r="AD176" s="128">
        <f t="shared" si="58"/>
        <v>28901</v>
      </c>
      <c r="AE176" s="81">
        <f t="shared" si="41"/>
        <v>5491.1569181788973</v>
      </c>
      <c r="AF176" s="81">
        <f t="shared" si="59"/>
        <v>5491</v>
      </c>
      <c r="AG176" s="129">
        <f t="shared" si="60"/>
        <v>34392</v>
      </c>
    </row>
    <row r="177" spans="1:33" ht="50.1" customHeight="1" x14ac:dyDescent="0.25">
      <c r="A177" s="113">
        <v>165</v>
      </c>
      <c r="B177" s="19" t="s">
        <v>200</v>
      </c>
      <c r="C177" s="20" t="s">
        <v>11</v>
      </c>
      <c r="D177" s="17">
        <v>1</v>
      </c>
      <c r="E177" s="100">
        <v>1080983</v>
      </c>
      <c r="F177" s="18">
        <v>1171067.2268907563</v>
      </c>
      <c r="G177" s="18">
        <v>1018319</v>
      </c>
      <c r="H177" s="22">
        <v>640199.57983193279</v>
      </c>
      <c r="I177" s="22">
        <v>9231</v>
      </c>
      <c r="J177" s="77">
        <v>799034</v>
      </c>
      <c r="K177" s="77">
        <v>660504.20168067235</v>
      </c>
      <c r="M177" s="81">
        <f t="shared" si="42"/>
        <v>375271.78965468419</v>
      </c>
      <c r="N177" s="81">
        <f t="shared" si="43"/>
        <v>1161681.9270319906</v>
      </c>
      <c r="O177" s="81">
        <f t="shared" si="44"/>
        <v>1080983</v>
      </c>
      <c r="P177" s="81" t="str">
        <f t="shared" si="45"/>
        <v/>
      </c>
      <c r="Q177" s="81">
        <f t="shared" si="46"/>
        <v>1018319</v>
      </c>
      <c r="R177" s="81">
        <f t="shared" si="47"/>
        <v>640199.57983193279</v>
      </c>
      <c r="S177" s="81" t="str">
        <f t="shared" si="48"/>
        <v/>
      </c>
      <c r="T177" s="81">
        <f t="shared" si="49"/>
        <v>799034</v>
      </c>
      <c r="U177" s="81">
        <f t="shared" si="50"/>
        <v>660504.20168067235</v>
      </c>
      <c r="V177" s="98">
        <f t="shared" si="51"/>
        <v>4199039.781512605</v>
      </c>
      <c r="W177" s="81">
        <f t="shared" si="52"/>
        <v>768476.85834333743</v>
      </c>
      <c r="X177" s="81">
        <f t="shared" si="53"/>
        <v>9231</v>
      </c>
      <c r="Y177" s="81">
        <f t="shared" si="54"/>
        <v>454732.13442252058</v>
      </c>
      <c r="Z177" s="81">
        <f t="shared" si="55"/>
        <v>393205.06868865323</v>
      </c>
      <c r="AA177" s="114">
        <f t="shared" si="56"/>
        <v>0.51166806705970891</v>
      </c>
      <c r="AC177" s="82">
        <f t="shared" si="57"/>
        <v>454732.13442252058</v>
      </c>
      <c r="AD177" s="128">
        <f t="shared" si="58"/>
        <v>454732</v>
      </c>
      <c r="AE177" s="81">
        <f t="shared" si="41"/>
        <v>86399.105540278906</v>
      </c>
      <c r="AF177" s="81">
        <f t="shared" si="59"/>
        <v>86399</v>
      </c>
      <c r="AG177" s="129">
        <f t="shared" si="60"/>
        <v>541131</v>
      </c>
    </row>
    <row r="178" spans="1:33" ht="50.1" customHeight="1" x14ac:dyDescent="0.25">
      <c r="A178" s="113">
        <v>166</v>
      </c>
      <c r="B178" s="19" t="s">
        <v>201</v>
      </c>
      <c r="C178" s="20" t="s">
        <v>11</v>
      </c>
      <c r="D178" s="17">
        <v>1</v>
      </c>
      <c r="E178" s="100">
        <v>51247</v>
      </c>
      <c r="F178" s="18">
        <v>86781.512605042008</v>
      </c>
      <c r="G178" s="18">
        <v>75462</v>
      </c>
      <c r="H178" s="22">
        <v>50913.865546218483</v>
      </c>
      <c r="I178" s="22">
        <v>40113</v>
      </c>
      <c r="J178" s="77">
        <v>56597</v>
      </c>
      <c r="K178" s="77">
        <v>223865.5462184874</v>
      </c>
      <c r="M178" s="81">
        <f t="shared" si="42"/>
        <v>19685.664144418581</v>
      </c>
      <c r="N178" s="81">
        <f t="shared" si="43"/>
        <v>147451.45710408082</v>
      </c>
      <c r="O178" s="81">
        <f t="shared" si="44"/>
        <v>51247</v>
      </c>
      <c r="P178" s="81">
        <f t="shared" si="45"/>
        <v>86781.512605042008</v>
      </c>
      <c r="Q178" s="81">
        <f t="shared" si="46"/>
        <v>75462</v>
      </c>
      <c r="R178" s="81">
        <f t="shared" si="47"/>
        <v>50913.865546218483</v>
      </c>
      <c r="S178" s="81">
        <f t="shared" si="48"/>
        <v>40113</v>
      </c>
      <c r="T178" s="81">
        <f t="shared" si="49"/>
        <v>56597</v>
      </c>
      <c r="U178" s="81" t="str">
        <f t="shared" si="50"/>
        <v/>
      </c>
      <c r="V178" s="98">
        <f t="shared" si="51"/>
        <v>361114.37815126049</v>
      </c>
      <c r="W178" s="81">
        <f t="shared" si="52"/>
        <v>83568.560624249702</v>
      </c>
      <c r="X178" s="81">
        <f t="shared" si="53"/>
        <v>40113</v>
      </c>
      <c r="Y178" s="81">
        <f t="shared" si="54"/>
        <v>70532.521262781229</v>
      </c>
      <c r="Z178" s="81">
        <f t="shared" si="55"/>
        <v>63882.896479831121</v>
      </c>
      <c r="AA178" s="114">
        <f t="shared" si="56"/>
        <v>0.7644369605343394</v>
      </c>
      <c r="AC178" s="82">
        <f t="shared" si="57"/>
        <v>70532.521262781229</v>
      </c>
      <c r="AD178" s="128">
        <f t="shared" si="58"/>
        <v>70533</v>
      </c>
      <c r="AE178" s="81">
        <f t="shared" si="41"/>
        <v>13401.179039928433</v>
      </c>
      <c r="AF178" s="81">
        <f t="shared" si="59"/>
        <v>13401</v>
      </c>
      <c r="AG178" s="129">
        <f t="shared" si="60"/>
        <v>83934</v>
      </c>
    </row>
    <row r="179" spans="1:33" ht="50.1" customHeight="1" x14ac:dyDescent="0.25">
      <c r="A179" s="113">
        <v>167</v>
      </c>
      <c r="B179" s="19" t="s">
        <v>202</v>
      </c>
      <c r="C179" s="20" t="s">
        <v>11</v>
      </c>
      <c r="D179" s="17">
        <v>1</v>
      </c>
      <c r="E179" s="100">
        <v>64013</v>
      </c>
      <c r="F179" s="18">
        <v>67453.781512605041</v>
      </c>
      <c r="G179" s="18">
        <v>58655</v>
      </c>
      <c r="H179" s="22">
        <v>19206.349206349205</v>
      </c>
      <c r="I179" s="22">
        <v>244009</v>
      </c>
      <c r="J179" s="77">
        <v>21932</v>
      </c>
      <c r="K179" s="77">
        <v>202689.0756302521</v>
      </c>
      <c r="M179" s="81">
        <f t="shared" si="42"/>
        <v>7501.4953266989032</v>
      </c>
      <c r="N179" s="81">
        <f t="shared" si="43"/>
        <v>186200.84934450293</v>
      </c>
      <c r="O179" s="81">
        <f t="shared" si="44"/>
        <v>64013</v>
      </c>
      <c r="P179" s="81">
        <f t="shared" si="45"/>
        <v>67453.781512605041</v>
      </c>
      <c r="Q179" s="81">
        <f t="shared" si="46"/>
        <v>58655</v>
      </c>
      <c r="R179" s="81">
        <f t="shared" si="47"/>
        <v>19206.349206349205</v>
      </c>
      <c r="S179" s="81" t="str">
        <f t="shared" si="48"/>
        <v/>
      </c>
      <c r="T179" s="81">
        <f t="shared" si="49"/>
        <v>21932</v>
      </c>
      <c r="U179" s="81" t="str">
        <f t="shared" si="50"/>
        <v/>
      </c>
      <c r="V179" s="98">
        <f t="shared" si="51"/>
        <v>231260.13071895423</v>
      </c>
      <c r="W179" s="81">
        <f t="shared" si="52"/>
        <v>96851.172335600917</v>
      </c>
      <c r="X179" s="81">
        <f t="shared" si="53"/>
        <v>19206.349206349205</v>
      </c>
      <c r="Y179" s="81">
        <f t="shared" si="54"/>
        <v>65686.627793837048</v>
      </c>
      <c r="Z179" s="81">
        <f t="shared" si="55"/>
        <v>89349.677008902014</v>
      </c>
      <c r="AA179" s="114">
        <f t="shared" si="56"/>
        <v>0.92254615875267543</v>
      </c>
      <c r="AC179" s="82">
        <f t="shared" si="57"/>
        <v>65686.627793837048</v>
      </c>
      <c r="AD179" s="128">
        <f t="shared" si="58"/>
        <v>65687</v>
      </c>
      <c r="AE179" s="81">
        <f t="shared" si="41"/>
        <v>12480.459280829038</v>
      </c>
      <c r="AF179" s="81">
        <f t="shared" si="59"/>
        <v>12480</v>
      </c>
      <c r="AG179" s="129">
        <f t="shared" si="60"/>
        <v>78167</v>
      </c>
    </row>
    <row r="180" spans="1:33" ht="50.1" customHeight="1" x14ac:dyDescent="0.25">
      <c r="A180" s="113">
        <v>168</v>
      </c>
      <c r="B180" s="19" t="s">
        <v>203</v>
      </c>
      <c r="C180" s="20" t="s">
        <v>76</v>
      </c>
      <c r="D180" s="17">
        <v>1</v>
      </c>
      <c r="E180" s="100">
        <v>151496</v>
      </c>
      <c r="F180" s="18">
        <v>44453.781512605041</v>
      </c>
      <c r="G180" s="18">
        <v>58655</v>
      </c>
      <c r="H180" s="22">
        <v>213728.99159663866</v>
      </c>
      <c r="I180" s="22"/>
      <c r="J180" s="77">
        <v>170042</v>
      </c>
      <c r="K180" s="77">
        <v>223865.5462184874</v>
      </c>
      <c r="M180" s="81">
        <f t="shared" si="42"/>
        <v>67329.250208567741</v>
      </c>
      <c r="N180" s="81">
        <f t="shared" si="43"/>
        <v>220084.52290067598</v>
      </c>
      <c r="O180" s="81">
        <f t="shared" si="44"/>
        <v>151496</v>
      </c>
      <c r="P180" s="81" t="str">
        <f t="shared" si="45"/>
        <v/>
      </c>
      <c r="Q180" s="81" t="str">
        <f t="shared" si="46"/>
        <v/>
      </c>
      <c r="R180" s="81">
        <f t="shared" si="47"/>
        <v>213728.99159663866</v>
      </c>
      <c r="S180" s="81" t="str">
        <f t="shared" si="48"/>
        <v/>
      </c>
      <c r="T180" s="81">
        <f t="shared" si="49"/>
        <v>170042</v>
      </c>
      <c r="U180" s="81" t="str">
        <f t="shared" si="50"/>
        <v/>
      </c>
      <c r="V180" s="98">
        <f t="shared" si="51"/>
        <v>535266.99159663869</v>
      </c>
      <c r="W180" s="81">
        <f t="shared" si="52"/>
        <v>143706.88655462186</v>
      </c>
      <c r="X180" s="81">
        <f t="shared" si="53"/>
        <v>44453.781512605041</v>
      </c>
      <c r="Y180" s="81">
        <f t="shared" si="54"/>
        <v>121479.67910199366</v>
      </c>
      <c r="Z180" s="81">
        <f t="shared" si="55"/>
        <v>76377.636346054118</v>
      </c>
      <c r="AA180" s="114">
        <f t="shared" si="56"/>
        <v>0.53148208953106491</v>
      </c>
      <c r="AC180" s="82">
        <f t="shared" si="57"/>
        <v>121479.67910199366</v>
      </c>
      <c r="AD180" s="128">
        <f t="shared" si="58"/>
        <v>121480</v>
      </c>
      <c r="AE180" s="81">
        <f t="shared" si="41"/>
        <v>23081.139029378799</v>
      </c>
      <c r="AF180" s="81">
        <f t="shared" si="59"/>
        <v>23081</v>
      </c>
      <c r="AG180" s="129">
        <f t="shared" si="60"/>
        <v>144561</v>
      </c>
    </row>
    <row r="181" spans="1:33" ht="50.1" customHeight="1" x14ac:dyDescent="0.25">
      <c r="A181" s="113">
        <v>169</v>
      </c>
      <c r="B181" s="19" t="s">
        <v>204</v>
      </c>
      <c r="C181" s="20" t="s">
        <v>87</v>
      </c>
      <c r="D181" s="17">
        <v>1</v>
      </c>
      <c r="E181" s="100">
        <v>378503</v>
      </c>
      <c r="F181" s="18">
        <v>386361.34453781508</v>
      </c>
      <c r="G181" s="18">
        <v>335966</v>
      </c>
      <c r="H181" s="22">
        <v>213728.99159663866</v>
      </c>
      <c r="I181" s="22"/>
      <c r="J181" s="77">
        <v>252101</v>
      </c>
      <c r="K181" s="77">
        <v>183025.21008403364</v>
      </c>
      <c r="M181" s="81">
        <f t="shared" si="42"/>
        <v>204536.43673818291</v>
      </c>
      <c r="N181" s="81">
        <f t="shared" si="43"/>
        <v>378692.07866797957</v>
      </c>
      <c r="O181" s="81">
        <f t="shared" si="44"/>
        <v>378503</v>
      </c>
      <c r="P181" s="81" t="str">
        <f t="shared" si="45"/>
        <v/>
      </c>
      <c r="Q181" s="81">
        <f t="shared" si="46"/>
        <v>335966</v>
      </c>
      <c r="R181" s="81">
        <f t="shared" si="47"/>
        <v>213728.99159663866</v>
      </c>
      <c r="S181" s="81" t="str">
        <f t="shared" si="48"/>
        <v/>
      </c>
      <c r="T181" s="81">
        <f t="shared" si="49"/>
        <v>252101</v>
      </c>
      <c r="U181" s="81" t="str">
        <f t="shared" si="50"/>
        <v/>
      </c>
      <c r="V181" s="98">
        <f t="shared" si="51"/>
        <v>1180298.9915966387</v>
      </c>
      <c r="W181" s="81">
        <f t="shared" si="52"/>
        <v>291614.25770308124</v>
      </c>
      <c r="X181" s="81">
        <f t="shared" si="53"/>
        <v>183025.21008403364</v>
      </c>
      <c r="Y181" s="81">
        <f t="shared" si="54"/>
        <v>280253.60455856228</v>
      </c>
      <c r="Z181" s="81">
        <f t="shared" si="55"/>
        <v>87077.820964898317</v>
      </c>
      <c r="AA181" s="114">
        <f t="shared" si="56"/>
        <v>0.29860618493338587</v>
      </c>
      <c r="AC181" s="82">
        <f t="shared" si="57"/>
        <v>280253.60455856228</v>
      </c>
      <c r="AD181" s="128">
        <f t="shared" si="58"/>
        <v>280254</v>
      </c>
      <c r="AE181" s="81">
        <f t="shared" si="41"/>
        <v>53248.18486612683</v>
      </c>
      <c r="AF181" s="81">
        <f t="shared" si="59"/>
        <v>53248</v>
      </c>
      <c r="AG181" s="129">
        <f t="shared" si="60"/>
        <v>333502</v>
      </c>
    </row>
    <row r="182" spans="1:33" ht="50.1" customHeight="1" x14ac:dyDescent="0.25">
      <c r="A182" s="113">
        <v>170</v>
      </c>
      <c r="B182" s="19" t="s">
        <v>205</v>
      </c>
      <c r="C182" s="20" t="s">
        <v>11</v>
      </c>
      <c r="D182" s="17">
        <v>1</v>
      </c>
      <c r="E182" s="100">
        <v>96353</v>
      </c>
      <c r="F182" s="18">
        <v>57789.915966386558</v>
      </c>
      <c r="G182" s="18"/>
      <c r="H182" s="22">
        <v>23781.512605042015</v>
      </c>
      <c r="I182" s="22">
        <v>15822397</v>
      </c>
      <c r="J182" s="77">
        <v>37689</v>
      </c>
      <c r="K182" s="77">
        <v>207226.89075630254</v>
      </c>
      <c r="M182" s="81">
        <f t="shared" si="42"/>
        <v>-3717741.4026961145</v>
      </c>
      <c r="N182" s="81">
        <f t="shared" si="43"/>
        <v>9132820.5091386922</v>
      </c>
      <c r="O182" s="81">
        <f t="shared" si="44"/>
        <v>96353</v>
      </c>
      <c r="P182" s="81">
        <f t="shared" si="45"/>
        <v>57789.915966386558</v>
      </c>
      <c r="Q182" s="81">
        <f t="shared" si="46"/>
        <v>0</v>
      </c>
      <c r="R182" s="81">
        <f t="shared" si="47"/>
        <v>23781.512605042015</v>
      </c>
      <c r="S182" s="81" t="str">
        <f t="shared" si="48"/>
        <v/>
      </c>
      <c r="T182" s="81">
        <f t="shared" si="49"/>
        <v>37689</v>
      </c>
      <c r="U182" s="81">
        <f t="shared" si="50"/>
        <v>207226.89075630254</v>
      </c>
      <c r="V182" s="98">
        <f t="shared" si="51"/>
        <v>422840.31932773115</v>
      </c>
      <c r="W182" s="81">
        <f t="shared" si="52"/>
        <v>2707539.5532212886</v>
      </c>
      <c r="X182" s="81">
        <f t="shared" si="53"/>
        <v>23781.512605042015</v>
      </c>
      <c r="Y182" s="81">
        <f t="shared" si="54"/>
        <v>159336.38637140757</v>
      </c>
      <c r="Z182" s="81">
        <f t="shared" si="55"/>
        <v>6425280.9559174031</v>
      </c>
      <c r="AA182" s="114">
        <f t="shared" si="56"/>
        <v>2.373106959147814</v>
      </c>
      <c r="AC182" s="82">
        <f t="shared" si="57"/>
        <v>159336.38637140757</v>
      </c>
      <c r="AD182" s="128">
        <f t="shared" si="58"/>
        <v>159336</v>
      </c>
      <c r="AE182" s="81">
        <f t="shared" si="41"/>
        <v>30273.913410567435</v>
      </c>
      <c r="AF182" s="81">
        <f t="shared" si="59"/>
        <v>30274</v>
      </c>
      <c r="AG182" s="129">
        <f t="shared" si="60"/>
        <v>189610</v>
      </c>
    </row>
    <row r="183" spans="1:33" ht="50.1" customHeight="1" x14ac:dyDescent="0.25">
      <c r="A183" s="113">
        <v>171</v>
      </c>
      <c r="B183" s="19" t="s">
        <v>206</v>
      </c>
      <c r="C183" s="20" t="s">
        <v>11</v>
      </c>
      <c r="D183" s="17">
        <v>1</v>
      </c>
      <c r="E183" s="100">
        <v>77551</v>
      </c>
      <c r="F183" s="18">
        <v>75184.873949579836</v>
      </c>
      <c r="G183" s="18"/>
      <c r="H183" s="22">
        <v>23781.512605042015</v>
      </c>
      <c r="I183" s="22">
        <v>327378</v>
      </c>
      <c r="J183" s="77">
        <v>32646</v>
      </c>
      <c r="K183" s="77">
        <v>184537.81512605044</v>
      </c>
      <c r="M183" s="81">
        <f t="shared" si="42"/>
        <v>3672.6979750611645</v>
      </c>
      <c r="N183" s="81">
        <f t="shared" si="43"/>
        <v>236687.03591849629</v>
      </c>
      <c r="O183" s="81">
        <f t="shared" si="44"/>
        <v>77551</v>
      </c>
      <c r="P183" s="81">
        <f t="shared" si="45"/>
        <v>75184.873949579836</v>
      </c>
      <c r="Q183" s="81" t="str">
        <f t="shared" si="46"/>
        <v/>
      </c>
      <c r="R183" s="81">
        <f t="shared" si="47"/>
        <v>23781.512605042015</v>
      </c>
      <c r="S183" s="81" t="str">
        <f t="shared" si="48"/>
        <v/>
      </c>
      <c r="T183" s="81">
        <f t="shared" si="49"/>
        <v>32646</v>
      </c>
      <c r="U183" s="81">
        <f t="shared" si="50"/>
        <v>184537.81512605044</v>
      </c>
      <c r="V183" s="98">
        <f t="shared" si="51"/>
        <v>393701.2016806723</v>
      </c>
      <c r="W183" s="81">
        <f t="shared" si="52"/>
        <v>120179.86694677873</v>
      </c>
      <c r="X183" s="81">
        <f t="shared" si="53"/>
        <v>23781.512605042015</v>
      </c>
      <c r="Y183" s="81">
        <f t="shared" si="54"/>
        <v>80566.351920068628</v>
      </c>
      <c r="Z183" s="81">
        <f t="shared" si="55"/>
        <v>116507.16897171756</v>
      </c>
      <c r="AA183" s="114">
        <f t="shared" si="56"/>
        <v>0.96943998967241651</v>
      </c>
      <c r="AC183" s="82">
        <f t="shared" si="57"/>
        <v>80566.351920068628</v>
      </c>
      <c r="AD183" s="128">
        <f t="shared" si="58"/>
        <v>80566</v>
      </c>
      <c r="AE183" s="81">
        <f t="shared" si="41"/>
        <v>15307.60686481304</v>
      </c>
      <c r="AF183" s="81">
        <f t="shared" si="59"/>
        <v>15308</v>
      </c>
      <c r="AG183" s="129">
        <f t="shared" si="60"/>
        <v>95874</v>
      </c>
    </row>
    <row r="184" spans="1:33" ht="50.1" customHeight="1" x14ac:dyDescent="0.25">
      <c r="A184" s="113">
        <v>172</v>
      </c>
      <c r="B184" s="19" t="s">
        <v>207</v>
      </c>
      <c r="C184" s="20" t="s">
        <v>11</v>
      </c>
      <c r="D184" s="17">
        <v>1</v>
      </c>
      <c r="E184" s="100">
        <v>40672</v>
      </c>
      <c r="F184" s="18">
        <v>458453.78151260508</v>
      </c>
      <c r="G184" s="18">
        <v>29762</v>
      </c>
      <c r="H184" s="22">
        <v>21260.504201680673</v>
      </c>
      <c r="I184" s="22">
        <v>42844</v>
      </c>
      <c r="J184" s="77">
        <v>24201</v>
      </c>
      <c r="K184" s="77">
        <v>169411.76470588235</v>
      </c>
      <c r="M184" s="81">
        <f t="shared" si="42"/>
        <v>-48821.83713350755</v>
      </c>
      <c r="N184" s="81">
        <f t="shared" si="43"/>
        <v>273566.13725355559</v>
      </c>
      <c r="O184" s="81">
        <f t="shared" si="44"/>
        <v>40672</v>
      </c>
      <c r="P184" s="81" t="str">
        <f t="shared" si="45"/>
        <v/>
      </c>
      <c r="Q184" s="81">
        <f t="shared" si="46"/>
        <v>29762</v>
      </c>
      <c r="R184" s="81">
        <f t="shared" si="47"/>
        <v>21260.504201680673</v>
      </c>
      <c r="S184" s="81">
        <f t="shared" si="48"/>
        <v>42844</v>
      </c>
      <c r="T184" s="81">
        <f t="shared" si="49"/>
        <v>24201</v>
      </c>
      <c r="U184" s="81">
        <f t="shared" si="50"/>
        <v>169411.76470588235</v>
      </c>
      <c r="V184" s="98">
        <f t="shared" si="51"/>
        <v>328151.268907563</v>
      </c>
      <c r="W184" s="81">
        <f t="shared" si="52"/>
        <v>112372.15006002401</v>
      </c>
      <c r="X184" s="81">
        <f t="shared" si="53"/>
        <v>21260.504201680673</v>
      </c>
      <c r="Y184" s="81">
        <f t="shared" si="54"/>
        <v>57477.66180782795</v>
      </c>
      <c r="Z184" s="81">
        <f t="shared" si="55"/>
        <v>161193.98719353156</v>
      </c>
      <c r="AA184" s="114">
        <f t="shared" si="56"/>
        <v>1.4344656314525368</v>
      </c>
      <c r="AC184" s="82">
        <f t="shared" si="57"/>
        <v>57477.66180782795</v>
      </c>
      <c r="AD184" s="128">
        <f t="shared" si="58"/>
        <v>57478</v>
      </c>
      <c r="AE184" s="81">
        <f t="shared" si="41"/>
        <v>10920.755743487309</v>
      </c>
      <c r="AF184" s="81">
        <f t="shared" si="59"/>
        <v>10921</v>
      </c>
      <c r="AG184" s="129">
        <f t="shared" si="60"/>
        <v>68399</v>
      </c>
    </row>
    <row r="185" spans="1:33" ht="50.1" customHeight="1" x14ac:dyDescent="0.25">
      <c r="A185" s="113">
        <v>173</v>
      </c>
      <c r="B185" s="19" t="s">
        <v>208</v>
      </c>
      <c r="C185" s="20" t="s">
        <v>34</v>
      </c>
      <c r="D185" s="17">
        <v>1</v>
      </c>
      <c r="E185" s="100">
        <v>108818</v>
      </c>
      <c r="F185" s="18">
        <v>104176.47058823529</v>
      </c>
      <c r="G185" s="18">
        <v>90588</v>
      </c>
      <c r="H185" s="22">
        <v>60367.647058823532</v>
      </c>
      <c r="I185" s="22">
        <v>2523000</v>
      </c>
      <c r="J185" s="77">
        <v>67941</v>
      </c>
      <c r="K185" s="77">
        <v>196638.65546218489</v>
      </c>
      <c r="M185" s="81">
        <f t="shared" si="42"/>
        <v>-464884.29153525486</v>
      </c>
      <c r="N185" s="81">
        <f t="shared" si="43"/>
        <v>1365321.3695664674</v>
      </c>
      <c r="O185" s="81">
        <f t="shared" si="44"/>
        <v>108818</v>
      </c>
      <c r="P185" s="81">
        <f t="shared" si="45"/>
        <v>104176.47058823529</v>
      </c>
      <c r="Q185" s="81">
        <f t="shared" si="46"/>
        <v>90588</v>
      </c>
      <c r="R185" s="81">
        <f t="shared" si="47"/>
        <v>60367.647058823532</v>
      </c>
      <c r="S185" s="81" t="str">
        <f t="shared" si="48"/>
        <v/>
      </c>
      <c r="T185" s="81">
        <f t="shared" si="49"/>
        <v>67941</v>
      </c>
      <c r="U185" s="81">
        <f t="shared" si="50"/>
        <v>196638.65546218489</v>
      </c>
      <c r="V185" s="98">
        <f t="shared" si="51"/>
        <v>628529.77310924372</v>
      </c>
      <c r="W185" s="81">
        <f t="shared" si="52"/>
        <v>450218.53901560622</v>
      </c>
      <c r="X185" s="81">
        <f t="shared" si="53"/>
        <v>60367.647058823532</v>
      </c>
      <c r="Y185" s="81">
        <f t="shared" si="54"/>
        <v>154376.248523674</v>
      </c>
      <c r="Z185" s="81">
        <f t="shared" si="55"/>
        <v>915102.83055086108</v>
      </c>
      <c r="AA185" s="114">
        <f t="shared" si="56"/>
        <v>2.0325747414838027</v>
      </c>
      <c r="AC185" s="82">
        <f t="shared" si="57"/>
        <v>154376.248523674</v>
      </c>
      <c r="AD185" s="128">
        <f t="shared" si="58"/>
        <v>154376</v>
      </c>
      <c r="AE185" s="81">
        <f t="shared" si="41"/>
        <v>29331.48721949806</v>
      </c>
      <c r="AF185" s="81">
        <f t="shared" si="59"/>
        <v>29331</v>
      </c>
      <c r="AG185" s="129">
        <f t="shared" si="60"/>
        <v>183707</v>
      </c>
    </row>
    <row r="186" spans="1:33" ht="50.1" customHeight="1" x14ac:dyDescent="0.25">
      <c r="A186" s="113">
        <v>174</v>
      </c>
      <c r="B186" s="19" t="s">
        <v>209</v>
      </c>
      <c r="C186" s="20" t="s">
        <v>92</v>
      </c>
      <c r="D186" s="17">
        <v>1</v>
      </c>
      <c r="E186" s="100">
        <v>248927</v>
      </c>
      <c r="F186" s="18">
        <v>249327.731092437</v>
      </c>
      <c r="G186" s="18"/>
      <c r="H186" s="22">
        <v>259947.47899159664</v>
      </c>
      <c r="I186" s="22">
        <v>103102</v>
      </c>
      <c r="J186" s="77"/>
      <c r="K186" s="77">
        <v>176974.78991596639</v>
      </c>
      <c r="M186" s="81">
        <f t="shared" si="42"/>
        <v>140486.04684355762</v>
      </c>
      <c r="N186" s="81">
        <f t="shared" si="43"/>
        <v>274825.55315644236</v>
      </c>
      <c r="O186" s="81">
        <f t="shared" si="44"/>
        <v>248927</v>
      </c>
      <c r="P186" s="81">
        <f t="shared" si="45"/>
        <v>249327.731092437</v>
      </c>
      <c r="Q186" s="81" t="str">
        <f t="shared" si="46"/>
        <v/>
      </c>
      <c r="R186" s="81">
        <f t="shared" si="47"/>
        <v>259947.47899159664</v>
      </c>
      <c r="S186" s="81" t="str">
        <f t="shared" si="48"/>
        <v/>
      </c>
      <c r="T186" s="81" t="str">
        <f t="shared" si="49"/>
        <v/>
      </c>
      <c r="U186" s="81">
        <f t="shared" si="50"/>
        <v>176974.78991596639</v>
      </c>
      <c r="V186" s="98">
        <f t="shared" si="51"/>
        <v>935177</v>
      </c>
      <c r="W186" s="81">
        <f t="shared" si="52"/>
        <v>207655.8</v>
      </c>
      <c r="X186" s="81">
        <f t="shared" si="53"/>
        <v>103102</v>
      </c>
      <c r="Y186" s="81">
        <f t="shared" si="54"/>
        <v>196689.57371184809</v>
      </c>
      <c r="Z186" s="81">
        <f t="shared" si="55"/>
        <v>67169.753156442355</v>
      </c>
      <c r="AA186" s="114">
        <f t="shared" si="56"/>
        <v>0.32346678087702035</v>
      </c>
      <c r="AC186" s="82">
        <f t="shared" si="57"/>
        <v>196689.57371184809</v>
      </c>
      <c r="AD186" s="128">
        <f t="shared" si="58"/>
        <v>196690</v>
      </c>
      <c r="AE186" s="81">
        <f t="shared" si="41"/>
        <v>37371.019005251139</v>
      </c>
      <c r="AF186" s="81">
        <f t="shared" si="59"/>
        <v>37371</v>
      </c>
      <c r="AG186" s="129">
        <f t="shared" si="60"/>
        <v>234061</v>
      </c>
    </row>
    <row r="187" spans="1:33" ht="50.1" customHeight="1" x14ac:dyDescent="0.25">
      <c r="A187" s="113">
        <v>175</v>
      </c>
      <c r="B187" s="19" t="s">
        <v>210</v>
      </c>
      <c r="C187" s="20" t="s">
        <v>11</v>
      </c>
      <c r="D187" s="17">
        <v>1</v>
      </c>
      <c r="E187" s="100">
        <v>168061</v>
      </c>
      <c r="F187" s="18">
        <v>100310.9243697479</v>
      </c>
      <c r="G187" s="18"/>
      <c r="H187" s="22">
        <v>150703.78151260506</v>
      </c>
      <c r="I187" s="22">
        <v>103102</v>
      </c>
      <c r="J187" s="77"/>
      <c r="K187" s="77">
        <v>190588.23529411765</v>
      </c>
      <c r="M187" s="81">
        <f t="shared" si="42"/>
        <v>102661.92513357519</v>
      </c>
      <c r="N187" s="81">
        <f t="shared" si="43"/>
        <v>182444.45133701307</v>
      </c>
      <c r="O187" s="81">
        <f t="shared" si="44"/>
        <v>168061</v>
      </c>
      <c r="P187" s="81" t="str">
        <f t="shared" si="45"/>
        <v/>
      </c>
      <c r="Q187" s="81" t="str">
        <f t="shared" si="46"/>
        <v/>
      </c>
      <c r="R187" s="81">
        <f t="shared" si="47"/>
        <v>150703.78151260506</v>
      </c>
      <c r="S187" s="81">
        <f t="shared" si="48"/>
        <v>103102</v>
      </c>
      <c r="T187" s="81" t="str">
        <f t="shared" si="49"/>
        <v/>
      </c>
      <c r="U187" s="81" t="str">
        <f t="shared" si="50"/>
        <v/>
      </c>
      <c r="V187" s="98">
        <f t="shared" si="51"/>
        <v>421866.78151260503</v>
      </c>
      <c r="W187" s="81">
        <f t="shared" si="52"/>
        <v>142553.18823529413</v>
      </c>
      <c r="X187" s="81">
        <f t="shared" si="53"/>
        <v>100310.9243697479</v>
      </c>
      <c r="Y187" s="81">
        <f t="shared" si="54"/>
        <v>137930.56046018167</v>
      </c>
      <c r="Z187" s="81">
        <f t="shared" si="55"/>
        <v>39891.263101718941</v>
      </c>
      <c r="AA187" s="114">
        <f t="shared" si="56"/>
        <v>0.27983424008641311</v>
      </c>
      <c r="AC187" s="82">
        <f t="shared" si="57"/>
        <v>137930.56046018167</v>
      </c>
      <c r="AD187" s="128">
        <f t="shared" si="58"/>
        <v>137931</v>
      </c>
      <c r="AE187" s="81">
        <f t="shared" si="41"/>
        <v>26206.806487434515</v>
      </c>
      <c r="AF187" s="81">
        <f t="shared" si="59"/>
        <v>26207</v>
      </c>
      <c r="AG187" s="129">
        <f t="shared" si="60"/>
        <v>164138</v>
      </c>
    </row>
    <row r="188" spans="1:33" ht="50.1" customHeight="1" x14ac:dyDescent="0.25">
      <c r="A188" s="113">
        <v>176</v>
      </c>
      <c r="B188" s="19" t="s">
        <v>211</v>
      </c>
      <c r="C188" s="20" t="s">
        <v>11</v>
      </c>
      <c r="D188" s="17">
        <v>1</v>
      </c>
      <c r="E188" s="100">
        <v>50657</v>
      </c>
      <c r="F188" s="18">
        <v>32663.865546218491</v>
      </c>
      <c r="G188" s="18"/>
      <c r="H188" s="22">
        <v>34107.142857142855</v>
      </c>
      <c r="I188" s="22">
        <v>103102</v>
      </c>
      <c r="J188" s="77"/>
      <c r="K188" s="77">
        <v>202689.0756302521</v>
      </c>
      <c r="M188" s="81">
        <f t="shared" si="42"/>
        <v>12730.045314235103</v>
      </c>
      <c r="N188" s="81">
        <f t="shared" si="43"/>
        <v>156557.5882992103</v>
      </c>
      <c r="O188" s="81">
        <f t="shared" si="44"/>
        <v>50657</v>
      </c>
      <c r="P188" s="81">
        <f t="shared" si="45"/>
        <v>32663.865546218491</v>
      </c>
      <c r="Q188" s="81" t="str">
        <f t="shared" si="46"/>
        <v/>
      </c>
      <c r="R188" s="81">
        <f t="shared" si="47"/>
        <v>34107.142857142855</v>
      </c>
      <c r="S188" s="81">
        <f t="shared" si="48"/>
        <v>103102</v>
      </c>
      <c r="T188" s="81" t="str">
        <f t="shared" si="49"/>
        <v/>
      </c>
      <c r="U188" s="81" t="str">
        <f t="shared" si="50"/>
        <v/>
      </c>
      <c r="V188" s="98">
        <f t="shared" si="51"/>
        <v>220530.00840336137</v>
      </c>
      <c r="W188" s="81">
        <f t="shared" si="52"/>
        <v>84643.816806722694</v>
      </c>
      <c r="X188" s="81">
        <f t="shared" si="53"/>
        <v>32663.865546218491</v>
      </c>
      <c r="Y188" s="81">
        <f t="shared" si="54"/>
        <v>65212.366940706874</v>
      </c>
      <c r="Z188" s="81">
        <f t="shared" si="55"/>
        <v>71913.771492487591</v>
      </c>
      <c r="AA188" s="114">
        <f t="shared" si="56"/>
        <v>0.84960454532310214</v>
      </c>
      <c r="AC188" s="82">
        <f t="shared" si="57"/>
        <v>65212.366940706874</v>
      </c>
      <c r="AD188" s="128">
        <f t="shared" si="58"/>
        <v>65212</v>
      </c>
      <c r="AE188" s="81">
        <f t="shared" si="41"/>
        <v>12390.349718734305</v>
      </c>
      <c r="AF188" s="81">
        <f t="shared" si="59"/>
        <v>12390</v>
      </c>
      <c r="AG188" s="129">
        <f t="shared" si="60"/>
        <v>77602</v>
      </c>
    </row>
    <row r="189" spans="1:33" ht="50.1" customHeight="1" x14ac:dyDescent="0.25">
      <c r="A189" s="113">
        <v>177</v>
      </c>
      <c r="B189" s="19" t="s">
        <v>212</v>
      </c>
      <c r="C189" s="20" t="s">
        <v>11</v>
      </c>
      <c r="D189" s="17">
        <v>1</v>
      </c>
      <c r="E189" s="100">
        <v>120379</v>
      </c>
      <c r="F189" s="18">
        <v>42327.731092436974</v>
      </c>
      <c r="G189" s="18">
        <v>45210</v>
      </c>
      <c r="H189" s="22">
        <v>34107.142857142855</v>
      </c>
      <c r="I189" s="22">
        <v>103102</v>
      </c>
      <c r="J189" s="77"/>
      <c r="K189" s="77">
        <v>195126.05042016809</v>
      </c>
      <c r="M189" s="81">
        <f t="shared" si="42"/>
        <v>27513.877321675674</v>
      </c>
      <c r="N189" s="81">
        <f t="shared" si="43"/>
        <v>152570.0974682403</v>
      </c>
      <c r="O189" s="81">
        <f t="shared" si="44"/>
        <v>120379</v>
      </c>
      <c r="P189" s="81">
        <f t="shared" si="45"/>
        <v>42327.731092436974</v>
      </c>
      <c r="Q189" s="81">
        <f t="shared" si="46"/>
        <v>45210</v>
      </c>
      <c r="R189" s="81">
        <f t="shared" si="47"/>
        <v>34107.142857142855</v>
      </c>
      <c r="S189" s="81">
        <f t="shared" si="48"/>
        <v>103102</v>
      </c>
      <c r="T189" s="81" t="str">
        <f t="shared" si="49"/>
        <v/>
      </c>
      <c r="U189" s="81" t="str">
        <f t="shared" si="50"/>
        <v/>
      </c>
      <c r="V189" s="98">
        <f t="shared" si="51"/>
        <v>345125.87394957984</v>
      </c>
      <c r="W189" s="81">
        <f t="shared" si="52"/>
        <v>90041.987394957992</v>
      </c>
      <c r="X189" s="81">
        <f t="shared" si="53"/>
        <v>34107.142857142855</v>
      </c>
      <c r="Y189" s="81">
        <f t="shared" si="54"/>
        <v>73531.425486887296</v>
      </c>
      <c r="Z189" s="81">
        <f t="shared" si="55"/>
        <v>62528.110073282318</v>
      </c>
      <c r="AA189" s="114">
        <f t="shared" si="56"/>
        <v>0.6944328072081587</v>
      </c>
      <c r="AC189" s="82">
        <f t="shared" si="57"/>
        <v>73531.425486887296</v>
      </c>
      <c r="AD189" s="128">
        <f t="shared" si="58"/>
        <v>73531</v>
      </c>
      <c r="AE189" s="81">
        <f t="shared" si="41"/>
        <v>13970.970842508585</v>
      </c>
      <c r="AF189" s="81">
        <f t="shared" si="59"/>
        <v>13971</v>
      </c>
      <c r="AG189" s="129">
        <f t="shared" si="60"/>
        <v>87502</v>
      </c>
    </row>
    <row r="190" spans="1:33" ht="50.1" customHeight="1" x14ac:dyDescent="0.25">
      <c r="A190" s="113">
        <v>178</v>
      </c>
      <c r="B190" s="19" t="s">
        <v>213</v>
      </c>
      <c r="C190" s="20" t="s">
        <v>11</v>
      </c>
      <c r="D190" s="17">
        <v>1</v>
      </c>
      <c r="E190" s="100">
        <v>181914</v>
      </c>
      <c r="F190" s="18">
        <v>46193.277310924364</v>
      </c>
      <c r="G190" s="18">
        <v>67059</v>
      </c>
      <c r="H190" s="22">
        <v>34107.142857142855</v>
      </c>
      <c r="I190" s="22">
        <v>95302</v>
      </c>
      <c r="J190" s="77"/>
      <c r="K190" s="77">
        <v>205714.28571428571</v>
      </c>
      <c r="M190" s="81">
        <f t="shared" si="42"/>
        <v>32830.952229250834</v>
      </c>
      <c r="N190" s="81">
        <f t="shared" si="43"/>
        <v>177265.61639820013</v>
      </c>
      <c r="O190" s="81" t="str">
        <f t="shared" si="44"/>
        <v/>
      </c>
      <c r="P190" s="81">
        <f t="shared" si="45"/>
        <v>46193.277310924364</v>
      </c>
      <c r="Q190" s="81">
        <f t="shared" si="46"/>
        <v>67059</v>
      </c>
      <c r="R190" s="81">
        <f t="shared" si="47"/>
        <v>34107.142857142855</v>
      </c>
      <c r="S190" s="81">
        <f t="shared" si="48"/>
        <v>95302</v>
      </c>
      <c r="T190" s="81" t="str">
        <f t="shared" si="49"/>
        <v/>
      </c>
      <c r="U190" s="81" t="str">
        <f t="shared" si="50"/>
        <v/>
      </c>
      <c r="V190" s="98">
        <f t="shared" si="51"/>
        <v>242661.42016806721</v>
      </c>
      <c r="W190" s="81">
        <f t="shared" si="52"/>
        <v>105048.28431372548</v>
      </c>
      <c r="X190" s="81">
        <f t="shared" si="53"/>
        <v>34107.142857142855</v>
      </c>
      <c r="Y190" s="81">
        <f t="shared" si="54"/>
        <v>84986.96034650685</v>
      </c>
      <c r="Z190" s="81">
        <f t="shared" si="55"/>
        <v>72217.332084474649</v>
      </c>
      <c r="AA190" s="114">
        <f t="shared" si="56"/>
        <v>0.68746798252124164</v>
      </c>
      <c r="AC190" s="82">
        <f t="shared" si="57"/>
        <v>84986.96034650685</v>
      </c>
      <c r="AD190" s="128">
        <f t="shared" si="58"/>
        <v>84987</v>
      </c>
      <c r="AE190" s="81">
        <f t="shared" si="41"/>
        <v>16147.5224658363</v>
      </c>
      <c r="AF190" s="81">
        <f t="shared" si="59"/>
        <v>16148</v>
      </c>
      <c r="AG190" s="129">
        <f t="shared" si="60"/>
        <v>101135</v>
      </c>
    </row>
    <row r="191" spans="1:33" ht="50.1" customHeight="1" x14ac:dyDescent="0.25">
      <c r="A191" s="113">
        <v>179</v>
      </c>
      <c r="B191" s="19" t="s">
        <v>214</v>
      </c>
      <c r="C191" s="20" t="s">
        <v>26</v>
      </c>
      <c r="D191" s="17">
        <v>1</v>
      </c>
      <c r="E191" s="100">
        <v>163839</v>
      </c>
      <c r="F191" s="18">
        <v>241983.19327731093</v>
      </c>
      <c r="G191" s="18"/>
      <c r="H191" s="22">
        <v>72573.529411764714</v>
      </c>
      <c r="I191" s="22">
        <v>20737930</v>
      </c>
      <c r="J191" s="77"/>
      <c r="K191" s="77">
        <v>217815.12605042016</v>
      </c>
      <c r="M191" s="81">
        <f t="shared" si="42"/>
        <v>-4909847.4705342548</v>
      </c>
      <c r="N191" s="81">
        <f t="shared" si="43"/>
        <v>13483503.810030054</v>
      </c>
      <c r="O191" s="81">
        <f t="shared" si="44"/>
        <v>163839</v>
      </c>
      <c r="P191" s="81">
        <f t="shared" si="45"/>
        <v>241983.19327731093</v>
      </c>
      <c r="Q191" s="81">
        <f t="shared" si="46"/>
        <v>0</v>
      </c>
      <c r="R191" s="81">
        <f t="shared" si="47"/>
        <v>72573.529411764714</v>
      </c>
      <c r="S191" s="81" t="str">
        <f t="shared" si="48"/>
        <v/>
      </c>
      <c r="T191" s="81">
        <f t="shared" si="49"/>
        <v>0</v>
      </c>
      <c r="U191" s="81">
        <f t="shared" si="50"/>
        <v>217815.12605042016</v>
      </c>
      <c r="V191" s="98">
        <f t="shared" si="51"/>
        <v>696210.84873949573</v>
      </c>
      <c r="W191" s="81">
        <f t="shared" si="52"/>
        <v>4286828.1697478993</v>
      </c>
      <c r="X191" s="81">
        <f t="shared" si="53"/>
        <v>72573.529411764714</v>
      </c>
      <c r="Y191" s="81">
        <f t="shared" si="54"/>
        <v>419533.6835920912</v>
      </c>
      <c r="Z191" s="81">
        <f t="shared" si="55"/>
        <v>9196675.6402821541</v>
      </c>
      <c r="AA191" s="114">
        <f t="shared" si="56"/>
        <v>2.145333397121675</v>
      </c>
      <c r="AC191" s="82">
        <f t="shared" si="57"/>
        <v>419533.6835920912</v>
      </c>
      <c r="AD191" s="128">
        <f t="shared" si="58"/>
        <v>419534</v>
      </c>
      <c r="AE191" s="81">
        <f t="shared" si="41"/>
        <v>79711.399882497324</v>
      </c>
      <c r="AF191" s="81">
        <f t="shared" si="59"/>
        <v>79711</v>
      </c>
      <c r="AG191" s="129">
        <f t="shared" si="60"/>
        <v>499245</v>
      </c>
    </row>
    <row r="192" spans="1:33" ht="50.1" customHeight="1" x14ac:dyDescent="0.25">
      <c r="A192" s="113">
        <v>180</v>
      </c>
      <c r="B192" s="19" t="s">
        <v>215</v>
      </c>
      <c r="C192" s="20" t="s">
        <v>11</v>
      </c>
      <c r="D192" s="17">
        <v>1</v>
      </c>
      <c r="E192" s="100">
        <v>179715</v>
      </c>
      <c r="F192" s="18">
        <v>2087201.6806722691</v>
      </c>
      <c r="G192" s="18">
        <v>2925882</v>
      </c>
      <c r="H192" s="22">
        <v>209527.31092436973</v>
      </c>
      <c r="I192" s="22">
        <v>13573</v>
      </c>
      <c r="J192" s="77"/>
      <c r="K192" s="77">
        <v>207226.89075630254</v>
      </c>
      <c r="M192" s="81">
        <f t="shared" si="42"/>
        <v>-309134.83165661246</v>
      </c>
      <c r="N192" s="81">
        <f t="shared" si="43"/>
        <v>2183510.1257742597</v>
      </c>
      <c r="O192" s="81">
        <f t="shared" si="44"/>
        <v>179715</v>
      </c>
      <c r="P192" s="81">
        <f t="shared" si="45"/>
        <v>2087201.6806722691</v>
      </c>
      <c r="Q192" s="81" t="str">
        <f t="shared" si="46"/>
        <v/>
      </c>
      <c r="R192" s="81">
        <f t="shared" si="47"/>
        <v>209527.31092436973</v>
      </c>
      <c r="S192" s="81">
        <f t="shared" si="48"/>
        <v>13573</v>
      </c>
      <c r="T192" s="81">
        <f t="shared" si="49"/>
        <v>0</v>
      </c>
      <c r="U192" s="81">
        <f t="shared" si="50"/>
        <v>207226.89075630254</v>
      </c>
      <c r="V192" s="98">
        <f t="shared" si="51"/>
        <v>2697243.8823529417</v>
      </c>
      <c r="W192" s="81">
        <f t="shared" si="52"/>
        <v>937187.64705882361</v>
      </c>
      <c r="X192" s="81">
        <f t="shared" si="53"/>
        <v>13573</v>
      </c>
      <c r="Y192" s="81">
        <f t="shared" si="54"/>
        <v>294077.20241439668</v>
      </c>
      <c r="Z192" s="81">
        <f t="shared" si="55"/>
        <v>1246322.4787154361</v>
      </c>
      <c r="AA192" s="114">
        <f t="shared" si="56"/>
        <v>1.3298537199319374</v>
      </c>
      <c r="AC192" s="82">
        <f t="shared" si="57"/>
        <v>294077.20241439668</v>
      </c>
      <c r="AD192" s="128">
        <f t="shared" si="58"/>
        <v>294077</v>
      </c>
      <c r="AE192" s="81">
        <f t="shared" si="41"/>
        <v>55874.668458735367</v>
      </c>
      <c r="AF192" s="81">
        <f t="shared" si="59"/>
        <v>55875</v>
      </c>
      <c r="AG192" s="129">
        <f t="shared" si="60"/>
        <v>349952</v>
      </c>
    </row>
    <row r="193" spans="1:33" ht="50.1" customHeight="1" x14ac:dyDescent="0.25">
      <c r="A193" s="113">
        <v>181</v>
      </c>
      <c r="B193" s="19" t="s">
        <v>216</v>
      </c>
      <c r="C193" s="20" t="s">
        <v>11</v>
      </c>
      <c r="D193" s="17">
        <v>1</v>
      </c>
      <c r="E193" s="100">
        <v>74294</v>
      </c>
      <c r="F193" s="18"/>
      <c r="G193" s="18">
        <v>94958</v>
      </c>
      <c r="H193" s="22">
        <v>11736.694677871148</v>
      </c>
      <c r="I193" s="22">
        <v>2436333</v>
      </c>
      <c r="J193" s="77">
        <v>71217</v>
      </c>
      <c r="K193" s="77">
        <v>193613.44537815126</v>
      </c>
      <c r="M193" s="81">
        <f t="shared" si="42"/>
        <v>-479691.73137552355</v>
      </c>
      <c r="N193" s="81">
        <f t="shared" si="43"/>
        <v>1440409.1113941977</v>
      </c>
      <c r="O193" s="81">
        <f t="shared" si="44"/>
        <v>74294</v>
      </c>
      <c r="P193" s="81">
        <f t="shared" si="45"/>
        <v>0</v>
      </c>
      <c r="Q193" s="81">
        <f t="shared" si="46"/>
        <v>94958</v>
      </c>
      <c r="R193" s="81">
        <f t="shared" si="47"/>
        <v>11736.694677871148</v>
      </c>
      <c r="S193" s="81" t="str">
        <f t="shared" si="48"/>
        <v/>
      </c>
      <c r="T193" s="81">
        <f t="shared" si="49"/>
        <v>71217</v>
      </c>
      <c r="U193" s="81">
        <f t="shared" si="50"/>
        <v>193613.44537815126</v>
      </c>
      <c r="V193" s="98">
        <f t="shared" si="51"/>
        <v>445819.14005602244</v>
      </c>
      <c r="W193" s="81">
        <f t="shared" si="52"/>
        <v>480358.69000933709</v>
      </c>
      <c r="X193" s="81">
        <f t="shared" si="53"/>
        <v>11736.694677871148</v>
      </c>
      <c r="Y193" s="81">
        <f t="shared" si="54"/>
        <v>118589.93306138601</v>
      </c>
      <c r="Z193" s="81">
        <f t="shared" si="55"/>
        <v>960050.42138486065</v>
      </c>
      <c r="AA193" s="114">
        <f t="shared" si="56"/>
        <v>1.99861154040161</v>
      </c>
      <c r="AC193" s="82">
        <f t="shared" si="57"/>
        <v>118589.93306138601</v>
      </c>
      <c r="AD193" s="128">
        <f t="shared" si="58"/>
        <v>118590</v>
      </c>
      <c r="AE193" s="81">
        <f t="shared" si="41"/>
        <v>22532.087281663342</v>
      </c>
      <c r="AF193" s="81">
        <f t="shared" si="59"/>
        <v>22532</v>
      </c>
      <c r="AG193" s="129">
        <f t="shared" si="60"/>
        <v>141122</v>
      </c>
    </row>
    <row r="194" spans="1:33" ht="50.1" customHeight="1" x14ac:dyDescent="0.25">
      <c r="A194" s="113">
        <v>182</v>
      </c>
      <c r="B194" s="19" t="s">
        <v>217</v>
      </c>
      <c r="C194" s="20" t="s">
        <v>11</v>
      </c>
      <c r="D194" s="17">
        <v>1</v>
      </c>
      <c r="E194" s="100">
        <v>220813</v>
      </c>
      <c r="F194" s="18"/>
      <c r="G194" s="18"/>
      <c r="H194" s="22">
        <v>65514.705882352944</v>
      </c>
      <c r="I194" s="22">
        <v>2436333</v>
      </c>
      <c r="J194" s="77"/>
      <c r="K194" s="77">
        <v>186050.42016806724</v>
      </c>
      <c r="M194" s="81">
        <f t="shared" si="42"/>
        <v>-414200.58106590318</v>
      </c>
      <c r="N194" s="81">
        <f t="shared" si="43"/>
        <v>1868556.1440911132</v>
      </c>
      <c r="O194" s="81">
        <f t="shared" si="44"/>
        <v>220813</v>
      </c>
      <c r="P194" s="81">
        <f t="shared" si="45"/>
        <v>0</v>
      </c>
      <c r="Q194" s="81">
        <f t="shared" si="46"/>
        <v>0</v>
      </c>
      <c r="R194" s="81">
        <f t="shared" si="47"/>
        <v>65514.705882352944</v>
      </c>
      <c r="S194" s="81" t="str">
        <f t="shared" si="48"/>
        <v/>
      </c>
      <c r="T194" s="81">
        <f t="shared" si="49"/>
        <v>0</v>
      </c>
      <c r="U194" s="81">
        <f t="shared" si="50"/>
        <v>186050.42016806724</v>
      </c>
      <c r="V194" s="98">
        <f t="shared" si="51"/>
        <v>472378.12605042022</v>
      </c>
      <c r="W194" s="81">
        <f t="shared" si="52"/>
        <v>727177.78151260503</v>
      </c>
      <c r="X194" s="81">
        <f t="shared" si="53"/>
        <v>65514.705882352944</v>
      </c>
      <c r="Y194" s="81">
        <f t="shared" si="54"/>
        <v>284565.78699870786</v>
      </c>
      <c r="Z194" s="81">
        <f t="shared" si="55"/>
        <v>1141378.3625785082</v>
      </c>
      <c r="AA194" s="114">
        <f t="shared" si="56"/>
        <v>1.5696001605058987</v>
      </c>
      <c r="AC194" s="82">
        <f t="shared" si="57"/>
        <v>284565.78699870786</v>
      </c>
      <c r="AD194" s="128">
        <f t="shared" si="58"/>
        <v>284566</v>
      </c>
      <c r="AE194" s="81">
        <f t="shared" si="41"/>
        <v>54067.499529754488</v>
      </c>
      <c r="AF194" s="81">
        <f t="shared" si="59"/>
        <v>54067</v>
      </c>
      <c r="AG194" s="129">
        <f t="shared" si="60"/>
        <v>338633</v>
      </c>
    </row>
    <row r="195" spans="1:33" ht="50.1" customHeight="1" x14ac:dyDescent="0.25">
      <c r="A195" s="113">
        <v>183</v>
      </c>
      <c r="B195" s="19" t="s">
        <v>218</v>
      </c>
      <c r="C195" s="20" t="s">
        <v>11</v>
      </c>
      <c r="D195" s="17">
        <v>1</v>
      </c>
      <c r="E195" s="100">
        <v>158740</v>
      </c>
      <c r="F195" s="18"/>
      <c r="G195" s="18"/>
      <c r="H195" s="22">
        <v>35436.974789915963</v>
      </c>
      <c r="I195" s="22">
        <v>49467124</v>
      </c>
      <c r="J195" s="77"/>
      <c r="K195" s="77">
        <v>204201.68067226891</v>
      </c>
      <c r="M195" s="81">
        <f t="shared" si="42"/>
        <v>-12200892.936137384</v>
      </c>
      <c r="N195" s="81">
        <f t="shared" si="43"/>
        <v>37133644.263868473</v>
      </c>
      <c r="O195" s="81">
        <f t="shared" si="44"/>
        <v>158740</v>
      </c>
      <c r="P195" s="81">
        <f t="shared" si="45"/>
        <v>0</v>
      </c>
      <c r="Q195" s="81">
        <f t="shared" si="46"/>
        <v>0</v>
      </c>
      <c r="R195" s="81">
        <f t="shared" si="47"/>
        <v>35436.974789915963</v>
      </c>
      <c r="S195" s="81" t="str">
        <f t="shared" si="48"/>
        <v/>
      </c>
      <c r="T195" s="81">
        <f t="shared" si="49"/>
        <v>0</v>
      </c>
      <c r="U195" s="81">
        <f t="shared" si="50"/>
        <v>204201.68067226891</v>
      </c>
      <c r="V195" s="98">
        <f t="shared" si="51"/>
        <v>398378.65546218486</v>
      </c>
      <c r="W195" s="81">
        <f t="shared" si="52"/>
        <v>12466375.663865546</v>
      </c>
      <c r="X195" s="81">
        <f t="shared" si="53"/>
        <v>35436.974789915963</v>
      </c>
      <c r="Y195" s="81">
        <f t="shared" si="54"/>
        <v>488235.94199271075</v>
      </c>
      <c r="Z195" s="81">
        <f t="shared" si="55"/>
        <v>24667268.60000293</v>
      </c>
      <c r="AA195" s="114">
        <f t="shared" si="56"/>
        <v>1.9787040969335075</v>
      </c>
      <c r="AC195" s="82">
        <f t="shared" si="57"/>
        <v>488235.94199271075</v>
      </c>
      <c r="AD195" s="128">
        <f t="shared" si="58"/>
        <v>488236</v>
      </c>
      <c r="AE195" s="81">
        <f t="shared" si="41"/>
        <v>92764.828978615056</v>
      </c>
      <c r="AF195" s="81">
        <f t="shared" si="59"/>
        <v>92765</v>
      </c>
      <c r="AG195" s="129">
        <f t="shared" si="60"/>
        <v>581001</v>
      </c>
    </row>
    <row r="196" spans="1:33" ht="50.1" customHeight="1" x14ac:dyDescent="0.25">
      <c r="A196" s="113">
        <v>184</v>
      </c>
      <c r="B196" s="19" t="s">
        <v>219</v>
      </c>
      <c r="C196" s="20" t="s">
        <v>11</v>
      </c>
      <c r="D196" s="17">
        <v>1</v>
      </c>
      <c r="E196" s="100">
        <v>221710</v>
      </c>
      <c r="F196" s="18"/>
      <c r="G196" s="18"/>
      <c r="H196" s="22">
        <v>111313.02521008403</v>
      </c>
      <c r="I196" s="22">
        <v>21192410</v>
      </c>
      <c r="J196" s="77"/>
      <c r="K196" s="77">
        <v>169411.76470588235</v>
      </c>
      <c r="M196" s="81">
        <f t="shared" si="42"/>
        <v>-5088851.3707559984</v>
      </c>
      <c r="N196" s="81">
        <f t="shared" si="43"/>
        <v>15936273.76571398</v>
      </c>
      <c r="O196" s="81">
        <f t="shared" si="44"/>
        <v>221710</v>
      </c>
      <c r="P196" s="81">
        <f t="shared" si="45"/>
        <v>0</v>
      </c>
      <c r="Q196" s="81">
        <f t="shared" si="46"/>
        <v>0</v>
      </c>
      <c r="R196" s="81">
        <f t="shared" si="47"/>
        <v>111313.02521008403</v>
      </c>
      <c r="S196" s="81" t="str">
        <f t="shared" si="48"/>
        <v/>
      </c>
      <c r="T196" s="81">
        <f t="shared" si="49"/>
        <v>0</v>
      </c>
      <c r="U196" s="81">
        <f t="shared" si="50"/>
        <v>169411.76470588235</v>
      </c>
      <c r="V196" s="98">
        <f t="shared" si="51"/>
        <v>502434.78991596639</v>
      </c>
      <c r="W196" s="81">
        <f t="shared" si="52"/>
        <v>5423711.197478991</v>
      </c>
      <c r="X196" s="81">
        <f t="shared" si="53"/>
        <v>111313.02521008403</v>
      </c>
      <c r="Y196" s="81">
        <f t="shared" si="54"/>
        <v>545586.72593533492</v>
      </c>
      <c r="Z196" s="81">
        <f t="shared" si="55"/>
        <v>10512562.568234989</v>
      </c>
      <c r="AA196" s="114">
        <f t="shared" si="56"/>
        <v>1.9382600189186623</v>
      </c>
      <c r="AC196" s="82">
        <f t="shared" si="57"/>
        <v>545586.72593533492</v>
      </c>
      <c r="AD196" s="128">
        <f t="shared" si="58"/>
        <v>545587</v>
      </c>
      <c r="AE196" s="81">
        <f t="shared" si="41"/>
        <v>103661.47792771364</v>
      </c>
      <c r="AF196" s="81">
        <f t="shared" si="59"/>
        <v>103661</v>
      </c>
      <c r="AG196" s="129">
        <f t="shared" si="60"/>
        <v>649248</v>
      </c>
    </row>
    <row r="197" spans="1:33" ht="50.1" customHeight="1" x14ac:dyDescent="0.25">
      <c r="A197" s="113">
        <v>185</v>
      </c>
      <c r="B197" s="19" t="s">
        <v>220</v>
      </c>
      <c r="C197" s="20" t="s">
        <v>11</v>
      </c>
      <c r="D197" s="17">
        <v>1</v>
      </c>
      <c r="E197" s="100">
        <v>44538</v>
      </c>
      <c r="F197" s="18"/>
      <c r="G197" s="18">
        <v>83866</v>
      </c>
      <c r="H197" s="22">
        <v>44611.34453781513</v>
      </c>
      <c r="I197" s="22">
        <v>333942</v>
      </c>
      <c r="J197" s="77"/>
      <c r="K197" s="77">
        <v>184537.81512605044</v>
      </c>
      <c r="M197" s="81">
        <f t="shared" si="42"/>
        <v>14863.152961891014</v>
      </c>
      <c r="N197" s="81">
        <f t="shared" si="43"/>
        <v>261734.91090365523</v>
      </c>
      <c r="O197" s="81">
        <f t="shared" si="44"/>
        <v>44538</v>
      </c>
      <c r="P197" s="81" t="str">
        <f t="shared" si="45"/>
        <v/>
      </c>
      <c r="Q197" s="81">
        <f t="shared" si="46"/>
        <v>83866</v>
      </c>
      <c r="R197" s="81">
        <f t="shared" si="47"/>
        <v>44611.34453781513</v>
      </c>
      <c r="S197" s="81" t="str">
        <f t="shared" si="48"/>
        <v/>
      </c>
      <c r="T197" s="81" t="str">
        <f t="shared" si="49"/>
        <v/>
      </c>
      <c r="U197" s="81">
        <f t="shared" si="50"/>
        <v>184537.81512605044</v>
      </c>
      <c r="V197" s="98">
        <f t="shared" si="51"/>
        <v>357553.15966386558</v>
      </c>
      <c r="W197" s="81">
        <f t="shared" si="52"/>
        <v>138299.03193277313</v>
      </c>
      <c r="X197" s="81">
        <f t="shared" si="53"/>
        <v>44538</v>
      </c>
      <c r="Y197" s="81">
        <f t="shared" si="54"/>
        <v>100531.84994009107</v>
      </c>
      <c r="Z197" s="81">
        <f t="shared" si="55"/>
        <v>123435.87897088211</v>
      </c>
      <c r="AA197" s="114">
        <f t="shared" si="56"/>
        <v>0.89252887200890918</v>
      </c>
      <c r="AC197" s="82">
        <f t="shared" si="57"/>
        <v>100531.84994009107</v>
      </c>
      <c r="AD197" s="128">
        <f t="shared" si="58"/>
        <v>100532</v>
      </c>
      <c r="AE197" s="81">
        <f t="shared" si="41"/>
        <v>19101.051488617304</v>
      </c>
      <c r="AF197" s="81">
        <f t="shared" si="59"/>
        <v>19101</v>
      </c>
      <c r="AG197" s="129">
        <f t="shared" si="60"/>
        <v>119633</v>
      </c>
    </row>
    <row r="198" spans="1:33" ht="50.1" customHeight="1" x14ac:dyDescent="0.25">
      <c r="A198" s="113">
        <v>186</v>
      </c>
      <c r="B198" s="19" t="s">
        <v>221</v>
      </c>
      <c r="C198" s="20" t="s">
        <v>92</v>
      </c>
      <c r="D198" s="17">
        <v>1</v>
      </c>
      <c r="E198" s="100">
        <v>808105</v>
      </c>
      <c r="F198" s="18"/>
      <c r="G198" s="18"/>
      <c r="H198" s="22">
        <v>1411207.9831932771</v>
      </c>
      <c r="I198" s="22">
        <v>18455944</v>
      </c>
      <c r="J198" s="77"/>
      <c r="K198" s="77">
        <v>226890.75630252101</v>
      </c>
      <c r="M198" s="81">
        <f t="shared" si="42"/>
        <v>-3607977.7483907212</v>
      </c>
      <c r="N198" s="81">
        <f t="shared" si="43"/>
        <v>14059051.618138621</v>
      </c>
      <c r="O198" s="81">
        <f t="shared" si="44"/>
        <v>808105</v>
      </c>
      <c r="P198" s="81">
        <f t="shared" si="45"/>
        <v>0</v>
      </c>
      <c r="Q198" s="81">
        <f t="shared" si="46"/>
        <v>0</v>
      </c>
      <c r="R198" s="81">
        <f t="shared" si="47"/>
        <v>1411207.9831932771</v>
      </c>
      <c r="S198" s="81" t="str">
        <f t="shared" si="48"/>
        <v/>
      </c>
      <c r="T198" s="81">
        <f t="shared" si="49"/>
        <v>0</v>
      </c>
      <c r="U198" s="81">
        <f t="shared" si="50"/>
        <v>226890.75630252101</v>
      </c>
      <c r="V198" s="98">
        <f t="shared" si="51"/>
        <v>2446203.7394957985</v>
      </c>
      <c r="W198" s="81">
        <f t="shared" si="52"/>
        <v>5225536.9348739497</v>
      </c>
      <c r="X198" s="81">
        <f t="shared" si="53"/>
        <v>226890.75630252101</v>
      </c>
      <c r="Y198" s="81">
        <f t="shared" si="54"/>
        <v>1478267.3035759721</v>
      </c>
      <c r="Z198" s="81">
        <f t="shared" si="55"/>
        <v>8833514.6832646709</v>
      </c>
      <c r="AA198" s="114">
        <f t="shared" si="56"/>
        <v>1.6904511045194157</v>
      </c>
      <c r="AC198" s="82">
        <f t="shared" si="57"/>
        <v>1478267.3035759721</v>
      </c>
      <c r="AD198" s="128">
        <f t="shared" si="58"/>
        <v>1478267</v>
      </c>
      <c r="AE198" s="81">
        <f t="shared" si="41"/>
        <v>280870.7876794347</v>
      </c>
      <c r="AF198" s="81">
        <f t="shared" si="59"/>
        <v>280871</v>
      </c>
      <c r="AG198" s="129">
        <f t="shared" si="60"/>
        <v>1759138</v>
      </c>
    </row>
    <row r="199" spans="1:33" ht="50.1" customHeight="1" x14ac:dyDescent="0.25">
      <c r="A199" s="113">
        <v>187</v>
      </c>
      <c r="B199" s="19" t="s">
        <v>222</v>
      </c>
      <c r="C199" s="20" t="s">
        <v>11</v>
      </c>
      <c r="D199" s="17">
        <v>1</v>
      </c>
      <c r="E199" s="100">
        <v>2792857</v>
      </c>
      <c r="F199" s="18"/>
      <c r="G199" s="18"/>
      <c r="H199" s="22">
        <v>1411207.9831932771</v>
      </c>
      <c r="I199" s="22">
        <v>99719</v>
      </c>
      <c r="J199" s="77"/>
      <c r="K199" s="77">
        <v>201176.4705882353</v>
      </c>
      <c r="M199" s="81">
        <f t="shared" si="42"/>
        <v>-134488.09847858036</v>
      </c>
      <c r="N199" s="81">
        <f t="shared" si="43"/>
        <v>2386968.3253693366</v>
      </c>
      <c r="O199" s="81" t="str">
        <f t="shared" si="44"/>
        <v/>
      </c>
      <c r="P199" s="81">
        <f t="shared" si="45"/>
        <v>0</v>
      </c>
      <c r="Q199" s="81">
        <f t="shared" si="46"/>
        <v>0</v>
      </c>
      <c r="R199" s="81">
        <f t="shared" si="47"/>
        <v>1411207.9831932771</v>
      </c>
      <c r="S199" s="81">
        <f t="shared" si="48"/>
        <v>99719</v>
      </c>
      <c r="T199" s="81">
        <f t="shared" si="49"/>
        <v>0</v>
      </c>
      <c r="U199" s="81">
        <f t="shared" si="50"/>
        <v>201176.4705882353</v>
      </c>
      <c r="V199" s="98">
        <f t="shared" si="51"/>
        <v>1712103.4537815126</v>
      </c>
      <c r="W199" s="81">
        <f t="shared" si="52"/>
        <v>1126240.1134453781</v>
      </c>
      <c r="X199" s="81">
        <f t="shared" si="53"/>
        <v>99719</v>
      </c>
      <c r="Y199" s="81">
        <f t="shared" si="54"/>
        <v>530272.01248868788</v>
      </c>
      <c r="Z199" s="81">
        <f t="shared" si="55"/>
        <v>1260728.2119239585</v>
      </c>
      <c r="AA199" s="114">
        <f t="shared" si="56"/>
        <v>1.1194133443419594</v>
      </c>
      <c r="AC199" s="82">
        <f t="shared" si="57"/>
        <v>530272.01248868788</v>
      </c>
      <c r="AD199" s="128">
        <f t="shared" si="58"/>
        <v>530272</v>
      </c>
      <c r="AE199" s="81">
        <f t="shared" si="41"/>
        <v>100751.6823728507</v>
      </c>
      <c r="AF199" s="81">
        <f t="shared" si="59"/>
        <v>100752</v>
      </c>
      <c r="AG199" s="129">
        <f t="shared" si="60"/>
        <v>631024</v>
      </c>
    </row>
    <row r="200" spans="1:33" ht="50.1" customHeight="1" x14ac:dyDescent="0.25">
      <c r="A200" s="113">
        <v>188</v>
      </c>
      <c r="B200" s="19" t="s">
        <v>223</v>
      </c>
      <c r="C200" s="20" t="s">
        <v>11</v>
      </c>
      <c r="D200" s="17">
        <v>1</v>
      </c>
      <c r="E200" s="100">
        <v>54849</v>
      </c>
      <c r="F200" s="18"/>
      <c r="G200" s="18">
        <v>10400</v>
      </c>
      <c r="H200" s="22">
        <v>53949.579831932773</v>
      </c>
      <c r="I200" s="22">
        <v>93951</v>
      </c>
      <c r="J200" s="77"/>
      <c r="K200" s="77">
        <v>178487.3949579832</v>
      </c>
      <c r="M200" s="81">
        <f t="shared" si="42"/>
        <v>15011.191422849872</v>
      </c>
      <c r="N200" s="81">
        <f t="shared" si="43"/>
        <v>141643.59849311653</v>
      </c>
      <c r="O200" s="81">
        <f t="shared" si="44"/>
        <v>54849</v>
      </c>
      <c r="P200" s="81" t="str">
        <f t="shared" si="45"/>
        <v/>
      </c>
      <c r="Q200" s="81" t="str">
        <f t="shared" si="46"/>
        <v/>
      </c>
      <c r="R200" s="81">
        <f t="shared" si="47"/>
        <v>53949.579831932773</v>
      </c>
      <c r="S200" s="81">
        <f t="shared" si="48"/>
        <v>93951</v>
      </c>
      <c r="T200" s="81" t="str">
        <f t="shared" si="49"/>
        <v/>
      </c>
      <c r="U200" s="81" t="str">
        <f t="shared" si="50"/>
        <v/>
      </c>
      <c r="V200" s="98">
        <f t="shared" si="51"/>
        <v>202749.57983193279</v>
      </c>
      <c r="W200" s="81">
        <f t="shared" si="52"/>
        <v>78327.394957983197</v>
      </c>
      <c r="X200" s="81">
        <f t="shared" si="53"/>
        <v>10400</v>
      </c>
      <c r="Y200" s="81">
        <f t="shared" si="54"/>
        <v>55276.408237262811</v>
      </c>
      <c r="Z200" s="81">
        <f t="shared" si="55"/>
        <v>63316.203535133325</v>
      </c>
      <c r="AA200" s="114">
        <f t="shared" si="56"/>
        <v>0.8083532405117998</v>
      </c>
      <c r="AC200" s="82">
        <f t="shared" si="57"/>
        <v>55276.408237262811</v>
      </c>
      <c r="AD200" s="128">
        <f t="shared" si="58"/>
        <v>55276</v>
      </c>
      <c r="AE200" s="81">
        <f t="shared" si="41"/>
        <v>10502.517565079934</v>
      </c>
      <c r="AF200" s="81">
        <f t="shared" si="59"/>
        <v>10503</v>
      </c>
      <c r="AG200" s="129">
        <f t="shared" si="60"/>
        <v>65779</v>
      </c>
    </row>
    <row r="201" spans="1:33" ht="50.1" customHeight="1" x14ac:dyDescent="0.25">
      <c r="A201" s="113">
        <v>189</v>
      </c>
      <c r="B201" s="19" t="s">
        <v>224</v>
      </c>
      <c r="C201" s="20" t="s">
        <v>11</v>
      </c>
      <c r="D201" s="17">
        <v>1</v>
      </c>
      <c r="E201" s="100">
        <v>8954</v>
      </c>
      <c r="F201" s="18"/>
      <c r="G201" s="18">
        <v>19200</v>
      </c>
      <c r="H201" s="22">
        <v>53949.579831932773</v>
      </c>
      <c r="I201" s="22">
        <v>259317</v>
      </c>
      <c r="J201" s="77"/>
      <c r="K201" s="77">
        <v>184537.81512605044</v>
      </c>
      <c r="M201" s="81">
        <f t="shared" si="42"/>
        <v>-5862.8530356723932</v>
      </c>
      <c r="N201" s="81">
        <f t="shared" si="43"/>
        <v>216246.21101886567</v>
      </c>
      <c r="O201" s="81">
        <f t="shared" si="44"/>
        <v>8954</v>
      </c>
      <c r="P201" s="81">
        <f t="shared" si="45"/>
        <v>0</v>
      </c>
      <c r="Q201" s="81">
        <f t="shared" si="46"/>
        <v>19200</v>
      </c>
      <c r="R201" s="81">
        <f t="shared" si="47"/>
        <v>53949.579831932773</v>
      </c>
      <c r="S201" s="81" t="str">
        <f t="shared" si="48"/>
        <v/>
      </c>
      <c r="T201" s="81">
        <f t="shared" si="49"/>
        <v>0</v>
      </c>
      <c r="U201" s="81">
        <f t="shared" si="50"/>
        <v>184537.81512605044</v>
      </c>
      <c r="V201" s="98">
        <f t="shared" si="51"/>
        <v>266641.39495798323</v>
      </c>
      <c r="W201" s="81">
        <f t="shared" si="52"/>
        <v>105191.67899159664</v>
      </c>
      <c r="X201" s="81">
        <f t="shared" si="53"/>
        <v>8954</v>
      </c>
      <c r="Y201" s="81">
        <f t="shared" si="54"/>
        <v>53634.538700346166</v>
      </c>
      <c r="Z201" s="81">
        <f t="shared" si="55"/>
        <v>111054.53202726903</v>
      </c>
      <c r="AA201" s="114">
        <f t="shared" si="56"/>
        <v>1.0557349506336975</v>
      </c>
      <c r="AC201" s="82">
        <f t="shared" si="57"/>
        <v>53634.538700346166</v>
      </c>
      <c r="AD201" s="128">
        <f t="shared" si="58"/>
        <v>53635</v>
      </c>
      <c r="AE201" s="81">
        <f t="shared" si="41"/>
        <v>10190.562353065772</v>
      </c>
      <c r="AF201" s="81">
        <f t="shared" si="59"/>
        <v>10191</v>
      </c>
      <c r="AG201" s="129">
        <f t="shared" si="60"/>
        <v>63826</v>
      </c>
    </row>
    <row r="202" spans="1:33" ht="50.1" customHeight="1" x14ac:dyDescent="0.25">
      <c r="A202" s="113">
        <v>190</v>
      </c>
      <c r="B202" s="19" t="s">
        <v>225</v>
      </c>
      <c r="C202" s="20" t="s">
        <v>11</v>
      </c>
      <c r="D202" s="17">
        <v>1</v>
      </c>
      <c r="E202" s="100">
        <v>112543</v>
      </c>
      <c r="F202" s="18"/>
      <c r="G202" s="18"/>
      <c r="H202" s="22">
        <v>108686.97478991596</v>
      </c>
      <c r="I202" s="22">
        <v>644572</v>
      </c>
      <c r="J202" s="77"/>
      <c r="K202" s="77">
        <v>173949.57983193279</v>
      </c>
      <c r="M202" s="81">
        <f t="shared" si="42"/>
        <v>1778.066703341523</v>
      </c>
      <c r="N202" s="81">
        <f t="shared" si="43"/>
        <v>518097.71060758282</v>
      </c>
      <c r="O202" s="81">
        <f t="shared" si="44"/>
        <v>112543</v>
      </c>
      <c r="P202" s="81" t="str">
        <f t="shared" si="45"/>
        <v/>
      </c>
      <c r="Q202" s="81" t="str">
        <f t="shared" si="46"/>
        <v/>
      </c>
      <c r="R202" s="81">
        <f t="shared" si="47"/>
        <v>108686.97478991596</v>
      </c>
      <c r="S202" s="81" t="str">
        <f t="shared" si="48"/>
        <v/>
      </c>
      <c r="T202" s="81" t="str">
        <f t="shared" si="49"/>
        <v/>
      </c>
      <c r="U202" s="81">
        <f t="shared" si="50"/>
        <v>173949.57983193279</v>
      </c>
      <c r="V202" s="98">
        <f t="shared" si="51"/>
        <v>395179.55462184874</v>
      </c>
      <c r="W202" s="81">
        <f t="shared" si="52"/>
        <v>259937.88865546219</v>
      </c>
      <c r="X202" s="81">
        <f t="shared" si="53"/>
        <v>108686.97478991596</v>
      </c>
      <c r="Y202" s="81">
        <f t="shared" si="54"/>
        <v>192441.04303291647</v>
      </c>
      <c r="Z202" s="81">
        <f t="shared" si="55"/>
        <v>258159.82195212066</v>
      </c>
      <c r="AA202" s="114">
        <f t="shared" si="56"/>
        <v>0.99315964781995181</v>
      </c>
      <c r="AC202" s="82">
        <f t="shared" si="57"/>
        <v>192441.04303291647</v>
      </c>
      <c r="AD202" s="128">
        <f t="shared" si="58"/>
        <v>192441</v>
      </c>
      <c r="AE202" s="81">
        <f t="shared" si="41"/>
        <v>36563.798176254124</v>
      </c>
      <c r="AF202" s="81">
        <f t="shared" si="59"/>
        <v>36564</v>
      </c>
      <c r="AG202" s="129">
        <f t="shared" si="60"/>
        <v>229005</v>
      </c>
    </row>
    <row r="203" spans="1:33" ht="50.1" customHeight="1" x14ac:dyDescent="0.25">
      <c r="A203" s="113">
        <v>191</v>
      </c>
      <c r="B203" s="19" t="s">
        <v>226</v>
      </c>
      <c r="C203" s="20" t="s">
        <v>227</v>
      </c>
      <c r="D203" s="17">
        <v>1</v>
      </c>
      <c r="E203" s="100">
        <v>55710</v>
      </c>
      <c r="F203" s="18"/>
      <c r="G203" s="18"/>
      <c r="H203" s="22">
        <v>108686.97478991596</v>
      </c>
      <c r="I203" s="22">
        <v>644572</v>
      </c>
      <c r="J203" s="77"/>
      <c r="K203" s="77">
        <v>176974.78991596639</v>
      </c>
      <c r="M203" s="81">
        <f t="shared" si="42"/>
        <v>-23506.852090425149</v>
      </c>
      <c r="N203" s="81">
        <f t="shared" si="43"/>
        <v>516478.73444336635</v>
      </c>
      <c r="O203" s="81">
        <f t="shared" si="44"/>
        <v>55710</v>
      </c>
      <c r="P203" s="81">
        <f t="shared" si="45"/>
        <v>0</v>
      </c>
      <c r="Q203" s="81">
        <f t="shared" si="46"/>
        <v>0</v>
      </c>
      <c r="R203" s="81">
        <f t="shared" si="47"/>
        <v>108686.97478991596</v>
      </c>
      <c r="S203" s="81" t="str">
        <f t="shared" si="48"/>
        <v/>
      </c>
      <c r="T203" s="81">
        <f t="shared" si="49"/>
        <v>0</v>
      </c>
      <c r="U203" s="81">
        <f t="shared" si="50"/>
        <v>176974.78991596639</v>
      </c>
      <c r="V203" s="98">
        <f t="shared" si="51"/>
        <v>341371.76470588235</v>
      </c>
      <c r="W203" s="81">
        <f t="shared" si="52"/>
        <v>246485.9411764706</v>
      </c>
      <c r="X203" s="81">
        <f t="shared" si="53"/>
        <v>55710</v>
      </c>
      <c r="Y203" s="81">
        <f t="shared" si="54"/>
        <v>162115.06514325616</v>
      </c>
      <c r="Z203" s="81">
        <f t="shared" si="55"/>
        <v>269992.79326689575</v>
      </c>
      <c r="AA203" s="114">
        <f t="shared" si="56"/>
        <v>1.0953679223173038</v>
      </c>
      <c r="AC203" s="82">
        <f t="shared" si="57"/>
        <v>162115.06514325616</v>
      </c>
      <c r="AD203" s="128">
        <f t="shared" si="58"/>
        <v>162115</v>
      </c>
      <c r="AE203" s="81">
        <f t="shared" si="41"/>
        <v>30801.862377218669</v>
      </c>
      <c r="AF203" s="81">
        <f t="shared" si="59"/>
        <v>30802</v>
      </c>
      <c r="AG203" s="129">
        <f t="shared" si="60"/>
        <v>192917</v>
      </c>
    </row>
    <row r="204" spans="1:33" ht="50.1" customHeight="1" x14ac:dyDescent="0.25">
      <c r="A204" s="113">
        <v>192</v>
      </c>
      <c r="B204" s="19" t="s">
        <v>228</v>
      </c>
      <c r="C204" s="20" t="s">
        <v>11</v>
      </c>
      <c r="D204" s="17">
        <v>1</v>
      </c>
      <c r="E204" s="100">
        <v>89281</v>
      </c>
      <c r="F204" s="18"/>
      <c r="G204" s="18"/>
      <c r="H204" s="22">
        <v>108686.97478991596</v>
      </c>
      <c r="I204" s="22">
        <v>69907</v>
      </c>
      <c r="J204" s="77"/>
      <c r="K204" s="77">
        <v>195126.05042016809</v>
      </c>
      <c r="M204" s="81">
        <f t="shared" si="42"/>
        <v>60515.507833944968</v>
      </c>
      <c r="N204" s="81">
        <f t="shared" si="43"/>
        <v>170985.00477109704</v>
      </c>
      <c r="O204" s="81">
        <f t="shared" si="44"/>
        <v>89281</v>
      </c>
      <c r="P204" s="81" t="str">
        <f t="shared" si="45"/>
        <v/>
      </c>
      <c r="Q204" s="81" t="str">
        <f t="shared" si="46"/>
        <v/>
      </c>
      <c r="R204" s="81">
        <f t="shared" si="47"/>
        <v>108686.97478991596</v>
      </c>
      <c r="S204" s="81">
        <f t="shared" si="48"/>
        <v>69907</v>
      </c>
      <c r="T204" s="81" t="str">
        <f t="shared" si="49"/>
        <v/>
      </c>
      <c r="U204" s="81" t="str">
        <f t="shared" si="50"/>
        <v/>
      </c>
      <c r="V204" s="98">
        <f t="shared" si="51"/>
        <v>267874.97478991596</v>
      </c>
      <c r="W204" s="81">
        <f t="shared" si="52"/>
        <v>115750.25630252101</v>
      </c>
      <c r="X204" s="81">
        <f t="shared" si="53"/>
        <v>69907</v>
      </c>
      <c r="Y204" s="81">
        <f t="shared" si="54"/>
        <v>107261.31486290178</v>
      </c>
      <c r="Z204" s="81">
        <f t="shared" si="55"/>
        <v>55234.748468576043</v>
      </c>
      <c r="AA204" s="114">
        <f t="shared" si="56"/>
        <v>0.47718899493592781</v>
      </c>
      <c r="AC204" s="82">
        <f t="shared" si="57"/>
        <v>107261.31486290178</v>
      </c>
      <c r="AD204" s="128">
        <f t="shared" si="58"/>
        <v>107261</v>
      </c>
      <c r="AE204" s="81">
        <f t="shared" si="41"/>
        <v>20379.649823951338</v>
      </c>
      <c r="AF204" s="81">
        <f t="shared" si="59"/>
        <v>20380</v>
      </c>
      <c r="AG204" s="129">
        <f t="shared" si="60"/>
        <v>127641</v>
      </c>
    </row>
    <row r="205" spans="1:33" ht="50.1" customHeight="1" x14ac:dyDescent="0.25">
      <c r="A205" s="113">
        <v>193</v>
      </c>
      <c r="B205" s="19" t="s">
        <v>229</v>
      </c>
      <c r="C205" s="20" t="s">
        <v>11</v>
      </c>
      <c r="D205" s="17">
        <v>1</v>
      </c>
      <c r="E205" s="100">
        <v>97055</v>
      </c>
      <c r="F205" s="18"/>
      <c r="G205" s="18">
        <v>113600</v>
      </c>
      <c r="H205" s="22">
        <v>97132.352941176461</v>
      </c>
      <c r="I205" s="22">
        <v>69907</v>
      </c>
      <c r="J205" s="77"/>
      <c r="K205" s="77">
        <v>207226.89075630254</v>
      </c>
      <c r="M205" s="81">
        <f t="shared" si="42"/>
        <v>64157.343547414253</v>
      </c>
      <c r="N205" s="81">
        <f t="shared" si="43"/>
        <v>169811.15393157734</v>
      </c>
      <c r="O205" s="81">
        <f t="shared" si="44"/>
        <v>97055</v>
      </c>
      <c r="P205" s="81" t="str">
        <f t="shared" si="45"/>
        <v/>
      </c>
      <c r="Q205" s="81">
        <f t="shared" si="46"/>
        <v>113600</v>
      </c>
      <c r="R205" s="81">
        <f t="shared" si="47"/>
        <v>97132.352941176461</v>
      </c>
      <c r="S205" s="81">
        <f t="shared" si="48"/>
        <v>69907</v>
      </c>
      <c r="T205" s="81" t="str">
        <f t="shared" si="49"/>
        <v/>
      </c>
      <c r="U205" s="81" t="str">
        <f t="shared" si="50"/>
        <v/>
      </c>
      <c r="V205" s="98">
        <f t="shared" si="51"/>
        <v>377694.35294117645</v>
      </c>
      <c r="W205" s="81">
        <f t="shared" si="52"/>
        <v>116984.2487394958</v>
      </c>
      <c r="X205" s="81">
        <f t="shared" si="53"/>
        <v>69907</v>
      </c>
      <c r="Y205" s="81">
        <f t="shared" si="54"/>
        <v>109180.57724309646</v>
      </c>
      <c r="Z205" s="81">
        <f t="shared" si="55"/>
        <v>52826.905192081547</v>
      </c>
      <c r="AA205" s="114">
        <f t="shared" si="56"/>
        <v>0.45157280370042091</v>
      </c>
      <c r="AC205" s="82">
        <f t="shared" si="57"/>
        <v>109180.57724309646</v>
      </c>
      <c r="AD205" s="128">
        <f t="shared" si="58"/>
        <v>109181</v>
      </c>
      <c r="AE205" s="81">
        <f t="shared" ref="AE205:AE268" si="61">+AC205*19/100</f>
        <v>20744.309676188324</v>
      </c>
      <c r="AF205" s="81">
        <f t="shared" si="59"/>
        <v>20744</v>
      </c>
      <c r="AG205" s="129">
        <f t="shared" si="60"/>
        <v>129925</v>
      </c>
    </row>
    <row r="206" spans="1:33" ht="50.1" customHeight="1" x14ac:dyDescent="0.25">
      <c r="A206" s="113">
        <v>194</v>
      </c>
      <c r="B206" s="19" t="s">
        <v>230</v>
      </c>
      <c r="C206" s="20" t="s">
        <v>11</v>
      </c>
      <c r="D206" s="17">
        <v>1</v>
      </c>
      <c r="E206" s="100">
        <v>21878</v>
      </c>
      <c r="F206" s="18"/>
      <c r="G206" s="18">
        <v>42276</v>
      </c>
      <c r="H206" s="22">
        <v>28855.042016806721</v>
      </c>
      <c r="I206" s="22">
        <v>51249</v>
      </c>
      <c r="J206" s="77"/>
      <c r="K206" s="77">
        <v>190588.23529411765</v>
      </c>
      <c r="M206" s="81">
        <f t="shared" ref="M206:M269" si="62">+W206-Z206</f>
        <v>-3074.391747110174</v>
      </c>
      <c r="N206" s="81">
        <f t="shared" ref="N206:N269" si="63">+W206+Z206</f>
        <v>137012.90267147991</v>
      </c>
      <c r="O206" s="81">
        <f t="shared" ref="O206:O269" si="64">IF(AND(E206&gt;$M206,E206&lt;$N206),E206,"")</f>
        <v>21878</v>
      </c>
      <c r="P206" s="81">
        <f t="shared" ref="P206:P269" si="65">IF(AND(F206&gt;$M206,F206&lt;$N206),F206,"")</f>
        <v>0</v>
      </c>
      <c r="Q206" s="81">
        <f t="shared" ref="Q206:Q269" si="66">IF(AND(G206&gt;$M206,G206&lt;$N206),G206,"")</f>
        <v>42276</v>
      </c>
      <c r="R206" s="81">
        <f t="shared" ref="R206:R269" si="67">IF(AND(H206&gt;$M206,H206&lt;$N206),H206,"")</f>
        <v>28855.042016806721</v>
      </c>
      <c r="S206" s="81">
        <f t="shared" ref="S206:S269" si="68">IF(AND(I206&gt;$M206,I206&lt;$N206),I206,"")</f>
        <v>51249</v>
      </c>
      <c r="T206" s="81">
        <f t="shared" ref="T206:T269" si="69">IF(AND(J206&gt;$M206,J206&lt;$N206),J206,"")</f>
        <v>0</v>
      </c>
      <c r="U206" s="81" t="str">
        <f t="shared" ref="U206:U269" si="70">IF(AND(K206&gt;$M206,K206&lt;$N206),K206,"")</f>
        <v/>
      </c>
      <c r="V206" s="98">
        <f t="shared" ref="V206:V269" si="71">SUM(O206:U206)</f>
        <v>144258.04201680672</v>
      </c>
      <c r="W206" s="81">
        <f t="shared" ref="W206:W269" si="72">AVERAGE(E206:K206)</f>
        <v>66969.255462184869</v>
      </c>
      <c r="X206" s="81">
        <f t="shared" ref="X206:X269" si="73">MIN(E206:K206)</f>
        <v>21878</v>
      </c>
      <c r="Y206" s="81">
        <f t="shared" ref="Y206:Y269" si="74">GEOMEAN(E206:K206)</f>
        <v>48219.304342221578</v>
      </c>
      <c r="Z206" s="81">
        <f t="shared" ref="Z206:Z269" si="75">STDEVA(E206:K206)</f>
        <v>70043.647209295043</v>
      </c>
      <c r="AA206" s="114">
        <f t="shared" ref="AA206:AA269" si="76">+Z206/W206</f>
        <v>1.0459075097355111</v>
      </c>
      <c r="AC206" s="82">
        <f t="shared" ref="AC206:AC269" si="77">+Y206</f>
        <v>48219.304342221578</v>
      </c>
      <c r="AD206" s="128">
        <f t="shared" ref="AD206:AD269" si="78">ROUND(AC206,0)</f>
        <v>48219</v>
      </c>
      <c r="AE206" s="81">
        <f t="shared" si="61"/>
        <v>9161.6678250220994</v>
      </c>
      <c r="AF206" s="81">
        <f t="shared" ref="AF206:AF269" si="79">ROUND(AE206,0)</f>
        <v>9162</v>
      </c>
      <c r="AG206" s="129">
        <f t="shared" ref="AG206:AG269" si="80">+AF206+AD206</f>
        <v>57381</v>
      </c>
    </row>
    <row r="207" spans="1:33" ht="50.1" customHeight="1" x14ac:dyDescent="0.25">
      <c r="A207" s="113">
        <v>195</v>
      </c>
      <c r="B207" s="19" t="s">
        <v>231</v>
      </c>
      <c r="C207" s="20" t="s">
        <v>11</v>
      </c>
      <c r="D207" s="17">
        <v>1</v>
      </c>
      <c r="E207" s="100">
        <v>51989</v>
      </c>
      <c r="F207" s="18"/>
      <c r="G207" s="18">
        <v>39600</v>
      </c>
      <c r="H207" s="22">
        <v>35157.563025210082</v>
      </c>
      <c r="I207" s="22">
        <v>69907</v>
      </c>
      <c r="J207" s="77"/>
      <c r="K207" s="77">
        <v>192100.84033613445</v>
      </c>
      <c r="M207" s="81">
        <f t="shared" si="62"/>
        <v>12423.255123896095</v>
      </c>
      <c r="N207" s="81">
        <f t="shared" si="63"/>
        <v>143078.50622064172</v>
      </c>
      <c r="O207" s="81">
        <f t="shared" si="64"/>
        <v>51989</v>
      </c>
      <c r="P207" s="81" t="str">
        <f t="shared" si="65"/>
        <v/>
      </c>
      <c r="Q207" s="81">
        <f t="shared" si="66"/>
        <v>39600</v>
      </c>
      <c r="R207" s="81">
        <f t="shared" si="67"/>
        <v>35157.563025210082</v>
      </c>
      <c r="S207" s="81">
        <f t="shared" si="68"/>
        <v>69907</v>
      </c>
      <c r="T207" s="81" t="str">
        <f t="shared" si="69"/>
        <v/>
      </c>
      <c r="U207" s="81" t="str">
        <f t="shared" si="70"/>
        <v/>
      </c>
      <c r="V207" s="98">
        <f t="shared" si="71"/>
        <v>196653.56302521008</v>
      </c>
      <c r="W207" s="81">
        <f t="shared" si="72"/>
        <v>77750.880672268904</v>
      </c>
      <c r="X207" s="81">
        <f t="shared" si="73"/>
        <v>35157.563025210082</v>
      </c>
      <c r="Y207" s="81">
        <f t="shared" si="74"/>
        <v>62738.635459099518</v>
      </c>
      <c r="Z207" s="81">
        <f t="shared" si="75"/>
        <v>65327.625548372809</v>
      </c>
      <c r="AA207" s="114">
        <f t="shared" si="76"/>
        <v>0.84021717803735374</v>
      </c>
      <c r="AC207" s="82">
        <f t="shared" si="77"/>
        <v>62738.635459099518</v>
      </c>
      <c r="AD207" s="128">
        <f t="shared" si="78"/>
        <v>62739</v>
      </c>
      <c r="AE207" s="81">
        <f t="shared" si="61"/>
        <v>11920.340737228908</v>
      </c>
      <c r="AF207" s="81">
        <f t="shared" si="79"/>
        <v>11920</v>
      </c>
      <c r="AG207" s="129">
        <f t="shared" si="80"/>
        <v>74659</v>
      </c>
    </row>
    <row r="208" spans="1:33" ht="50.1" customHeight="1" x14ac:dyDescent="0.25">
      <c r="A208" s="113">
        <v>196</v>
      </c>
      <c r="B208" s="19" t="s">
        <v>232</v>
      </c>
      <c r="C208" s="20" t="s">
        <v>11</v>
      </c>
      <c r="D208" s="17">
        <v>1</v>
      </c>
      <c r="E208" s="100">
        <v>42633</v>
      </c>
      <c r="F208" s="18"/>
      <c r="G208" s="18">
        <v>29508</v>
      </c>
      <c r="H208" s="22">
        <v>16577.964519140991</v>
      </c>
      <c r="I208" s="22">
        <v>69907</v>
      </c>
      <c r="J208" s="77"/>
      <c r="K208" s="77">
        <v>173949.57983193279</v>
      </c>
      <c r="M208" s="81">
        <f t="shared" si="62"/>
        <v>3294.7203606104231</v>
      </c>
      <c r="N208" s="81">
        <f t="shared" si="63"/>
        <v>129735.49737981908</v>
      </c>
      <c r="O208" s="81">
        <f t="shared" si="64"/>
        <v>42633</v>
      </c>
      <c r="P208" s="81" t="str">
        <f t="shared" si="65"/>
        <v/>
      </c>
      <c r="Q208" s="81">
        <f t="shared" si="66"/>
        <v>29508</v>
      </c>
      <c r="R208" s="81">
        <f t="shared" si="67"/>
        <v>16577.964519140991</v>
      </c>
      <c r="S208" s="81">
        <f t="shared" si="68"/>
        <v>69907</v>
      </c>
      <c r="T208" s="81" t="str">
        <f t="shared" si="69"/>
        <v/>
      </c>
      <c r="U208" s="81" t="str">
        <f t="shared" si="70"/>
        <v/>
      </c>
      <c r="V208" s="98">
        <f t="shared" si="71"/>
        <v>158625.96451914101</v>
      </c>
      <c r="W208" s="81">
        <f t="shared" si="72"/>
        <v>66515.108870214754</v>
      </c>
      <c r="X208" s="81">
        <f t="shared" si="73"/>
        <v>16577.964519140991</v>
      </c>
      <c r="Y208" s="81">
        <f t="shared" si="74"/>
        <v>47954.811122497413</v>
      </c>
      <c r="Z208" s="81">
        <f t="shared" si="75"/>
        <v>63220.38850960433</v>
      </c>
      <c r="AA208" s="114">
        <f t="shared" si="76"/>
        <v>0.95046658696689301</v>
      </c>
      <c r="AC208" s="82">
        <f t="shared" si="77"/>
        <v>47954.811122497413</v>
      </c>
      <c r="AD208" s="128">
        <f t="shared" si="78"/>
        <v>47955</v>
      </c>
      <c r="AE208" s="81">
        <f t="shared" si="61"/>
        <v>9111.4141132745081</v>
      </c>
      <c r="AF208" s="81">
        <f t="shared" si="79"/>
        <v>9111</v>
      </c>
      <c r="AG208" s="129">
        <f t="shared" si="80"/>
        <v>57066</v>
      </c>
    </row>
    <row r="209" spans="1:33" ht="50.1" customHeight="1" x14ac:dyDescent="0.25">
      <c r="A209" s="113">
        <v>197</v>
      </c>
      <c r="B209" s="19" t="s">
        <v>233</v>
      </c>
      <c r="C209" s="20" t="s">
        <v>11</v>
      </c>
      <c r="D209" s="17">
        <v>1</v>
      </c>
      <c r="E209" s="100">
        <v>48845</v>
      </c>
      <c r="F209" s="18"/>
      <c r="G209" s="18">
        <v>42276</v>
      </c>
      <c r="H209" s="22">
        <v>35157.563025210082</v>
      </c>
      <c r="I209" s="22">
        <v>69907</v>
      </c>
      <c r="J209" s="77"/>
      <c r="K209" s="77">
        <v>192100.84033613445</v>
      </c>
      <c r="M209" s="81">
        <f t="shared" si="62"/>
        <v>12377.874006263417</v>
      </c>
      <c r="N209" s="81">
        <f t="shared" si="63"/>
        <v>142936.68733827441</v>
      </c>
      <c r="O209" s="81">
        <f t="shared" si="64"/>
        <v>48845</v>
      </c>
      <c r="P209" s="81" t="str">
        <f t="shared" si="65"/>
        <v/>
      </c>
      <c r="Q209" s="81">
        <f t="shared" si="66"/>
        <v>42276</v>
      </c>
      <c r="R209" s="81">
        <f t="shared" si="67"/>
        <v>35157.563025210082</v>
      </c>
      <c r="S209" s="81">
        <f t="shared" si="68"/>
        <v>69907</v>
      </c>
      <c r="T209" s="81" t="str">
        <f t="shared" si="69"/>
        <v/>
      </c>
      <c r="U209" s="81" t="str">
        <f t="shared" si="70"/>
        <v/>
      </c>
      <c r="V209" s="98">
        <f t="shared" si="71"/>
        <v>196185.56302521008</v>
      </c>
      <c r="W209" s="81">
        <f t="shared" si="72"/>
        <v>77657.280672268913</v>
      </c>
      <c r="X209" s="81">
        <f t="shared" si="73"/>
        <v>35157.563025210082</v>
      </c>
      <c r="Y209" s="81">
        <f t="shared" si="74"/>
        <v>62776.419157563992</v>
      </c>
      <c r="Z209" s="81">
        <f t="shared" si="75"/>
        <v>65279.406666005496</v>
      </c>
      <c r="AA209" s="114">
        <f t="shared" si="76"/>
        <v>0.84060896931865525</v>
      </c>
      <c r="AC209" s="82">
        <f t="shared" si="77"/>
        <v>62776.419157563992</v>
      </c>
      <c r="AD209" s="128">
        <f t="shared" si="78"/>
        <v>62776</v>
      </c>
      <c r="AE209" s="81">
        <f t="shared" si="61"/>
        <v>11927.519639937158</v>
      </c>
      <c r="AF209" s="81">
        <f t="shared" si="79"/>
        <v>11928</v>
      </c>
      <c r="AG209" s="129">
        <f t="shared" si="80"/>
        <v>74704</v>
      </c>
    </row>
    <row r="210" spans="1:33" ht="50.1" customHeight="1" x14ac:dyDescent="0.25">
      <c r="A210" s="113">
        <v>198</v>
      </c>
      <c r="B210" s="19" t="s">
        <v>234</v>
      </c>
      <c r="C210" s="20" t="s">
        <v>11</v>
      </c>
      <c r="D210" s="17">
        <v>1</v>
      </c>
      <c r="E210" s="100">
        <v>67765</v>
      </c>
      <c r="F210" s="18"/>
      <c r="G210" s="18">
        <v>80196</v>
      </c>
      <c r="H210" s="22">
        <v>36207.983193277309</v>
      </c>
      <c r="I210" s="22">
        <v>135070</v>
      </c>
      <c r="J210" s="77">
        <v>13221</v>
      </c>
      <c r="K210" s="77">
        <v>169411.76470588235</v>
      </c>
      <c r="M210" s="81">
        <f t="shared" si="62"/>
        <v>24527.867669810941</v>
      </c>
      <c r="N210" s="81">
        <f t="shared" si="63"/>
        <v>142762.71496324227</v>
      </c>
      <c r="O210" s="81">
        <f t="shared" si="64"/>
        <v>67765</v>
      </c>
      <c r="P210" s="81" t="str">
        <f t="shared" si="65"/>
        <v/>
      </c>
      <c r="Q210" s="81">
        <f t="shared" si="66"/>
        <v>80196</v>
      </c>
      <c r="R210" s="81">
        <f t="shared" si="67"/>
        <v>36207.983193277309</v>
      </c>
      <c r="S210" s="81">
        <f t="shared" si="68"/>
        <v>135070</v>
      </c>
      <c r="T210" s="81" t="str">
        <f t="shared" si="69"/>
        <v/>
      </c>
      <c r="U210" s="81" t="str">
        <f t="shared" si="70"/>
        <v/>
      </c>
      <c r="V210" s="98">
        <f t="shared" si="71"/>
        <v>319238.98319327732</v>
      </c>
      <c r="W210" s="81">
        <f t="shared" si="72"/>
        <v>83645.291316526607</v>
      </c>
      <c r="X210" s="81">
        <f t="shared" si="73"/>
        <v>13221</v>
      </c>
      <c r="Y210" s="81">
        <f t="shared" si="74"/>
        <v>62486.789169579381</v>
      </c>
      <c r="Z210" s="81">
        <f t="shared" si="75"/>
        <v>59117.423646715666</v>
      </c>
      <c r="AA210" s="114">
        <f t="shared" si="76"/>
        <v>0.70676331824831917</v>
      </c>
      <c r="AC210" s="82">
        <f t="shared" si="77"/>
        <v>62486.789169579381</v>
      </c>
      <c r="AD210" s="128">
        <f t="shared" si="78"/>
        <v>62487</v>
      </c>
      <c r="AE210" s="81">
        <f t="shared" si="61"/>
        <v>11872.489942220082</v>
      </c>
      <c r="AF210" s="81">
        <f t="shared" si="79"/>
        <v>11872</v>
      </c>
      <c r="AG210" s="129">
        <f t="shared" si="80"/>
        <v>74359</v>
      </c>
    </row>
    <row r="211" spans="1:33" ht="50.1" customHeight="1" x14ac:dyDescent="0.25">
      <c r="A211" s="113">
        <v>199</v>
      </c>
      <c r="B211" s="19" t="s">
        <v>235</v>
      </c>
      <c r="C211" s="20" t="s">
        <v>11</v>
      </c>
      <c r="D211" s="17">
        <v>1</v>
      </c>
      <c r="E211" s="100">
        <v>136733</v>
      </c>
      <c r="F211" s="18"/>
      <c r="G211" s="18">
        <v>191000</v>
      </c>
      <c r="H211" s="22">
        <v>163308.82352941175</v>
      </c>
      <c r="I211" s="22">
        <v>135070</v>
      </c>
      <c r="J211" s="77"/>
      <c r="K211" s="77">
        <v>167899.15966386555</v>
      </c>
      <c r="M211" s="81">
        <f t="shared" si="62"/>
        <v>135403.32080517922</v>
      </c>
      <c r="N211" s="81">
        <f t="shared" si="63"/>
        <v>182201.07247213172</v>
      </c>
      <c r="O211" s="81">
        <f t="shared" si="64"/>
        <v>136733</v>
      </c>
      <c r="P211" s="81" t="str">
        <f t="shared" si="65"/>
        <v/>
      </c>
      <c r="Q211" s="81" t="str">
        <f t="shared" si="66"/>
        <v/>
      </c>
      <c r="R211" s="81">
        <f t="shared" si="67"/>
        <v>163308.82352941175</v>
      </c>
      <c r="S211" s="81" t="str">
        <f t="shared" si="68"/>
        <v/>
      </c>
      <c r="T211" s="81" t="str">
        <f t="shared" si="69"/>
        <v/>
      </c>
      <c r="U211" s="81">
        <f t="shared" si="70"/>
        <v>167899.15966386555</v>
      </c>
      <c r="V211" s="98">
        <f t="shared" si="71"/>
        <v>467940.98319327726</v>
      </c>
      <c r="W211" s="81">
        <f t="shared" si="72"/>
        <v>158802.19663865547</v>
      </c>
      <c r="X211" s="81">
        <f t="shared" si="73"/>
        <v>135070</v>
      </c>
      <c r="Y211" s="81">
        <f t="shared" si="74"/>
        <v>157436.25717535123</v>
      </c>
      <c r="Z211" s="81">
        <f t="shared" si="75"/>
        <v>23398.875833476257</v>
      </c>
      <c r="AA211" s="114">
        <f t="shared" si="76"/>
        <v>0.14734604639455301</v>
      </c>
      <c r="AC211" s="82">
        <f t="shared" si="77"/>
        <v>157436.25717535123</v>
      </c>
      <c r="AD211" s="128">
        <f t="shared" si="78"/>
        <v>157436</v>
      </c>
      <c r="AE211" s="81">
        <f t="shared" si="61"/>
        <v>29912.888863316733</v>
      </c>
      <c r="AF211" s="81">
        <f t="shared" si="79"/>
        <v>29913</v>
      </c>
      <c r="AG211" s="129">
        <f t="shared" si="80"/>
        <v>187349</v>
      </c>
    </row>
    <row r="212" spans="1:33" ht="50.1" customHeight="1" x14ac:dyDescent="0.25">
      <c r="A212" s="113">
        <v>200</v>
      </c>
      <c r="B212" s="19" t="s">
        <v>236</v>
      </c>
      <c r="C212" s="20" t="s">
        <v>11</v>
      </c>
      <c r="D212" s="17">
        <v>1</v>
      </c>
      <c r="E212" s="100">
        <v>35150</v>
      </c>
      <c r="F212" s="18"/>
      <c r="G212" s="18">
        <v>34800</v>
      </c>
      <c r="H212" s="22">
        <v>19112.97852474323</v>
      </c>
      <c r="I212" s="22">
        <v>11307</v>
      </c>
      <c r="J212" s="77"/>
      <c r="K212" s="77">
        <v>169411.76470588235</v>
      </c>
      <c r="M212" s="81">
        <f t="shared" si="62"/>
        <v>-11395.822170416061</v>
      </c>
      <c r="N212" s="81">
        <f t="shared" si="63"/>
        <v>119308.5194626663</v>
      </c>
      <c r="O212" s="81">
        <f t="shared" si="64"/>
        <v>35150</v>
      </c>
      <c r="P212" s="81">
        <f t="shared" si="65"/>
        <v>0</v>
      </c>
      <c r="Q212" s="81">
        <f t="shared" si="66"/>
        <v>34800</v>
      </c>
      <c r="R212" s="81">
        <f t="shared" si="67"/>
        <v>19112.97852474323</v>
      </c>
      <c r="S212" s="81">
        <f t="shared" si="68"/>
        <v>11307</v>
      </c>
      <c r="T212" s="81">
        <f t="shared" si="69"/>
        <v>0</v>
      </c>
      <c r="U212" s="81" t="str">
        <f t="shared" si="70"/>
        <v/>
      </c>
      <c r="V212" s="98">
        <f t="shared" si="71"/>
        <v>100369.97852474323</v>
      </c>
      <c r="W212" s="81">
        <f t="shared" si="72"/>
        <v>53956.348646125116</v>
      </c>
      <c r="X212" s="81">
        <f t="shared" si="73"/>
        <v>11307</v>
      </c>
      <c r="Y212" s="81">
        <f t="shared" si="74"/>
        <v>33901.957939781685</v>
      </c>
      <c r="Z212" s="81">
        <f t="shared" si="75"/>
        <v>65352.170816541176</v>
      </c>
      <c r="AA212" s="114">
        <f t="shared" si="76"/>
        <v>1.2112044728073803</v>
      </c>
      <c r="AC212" s="82">
        <f t="shared" si="77"/>
        <v>33901.957939781685</v>
      </c>
      <c r="AD212" s="128">
        <f t="shared" si="78"/>
        <v>33902</v>
      </c>
      <c r="AE212" s="81">
        <f t="shared" si="61"/>
        <v>6441.3720085585201</v>
      </c>
      <c r="AF212" s="81">
        <f t="shared" si="79"/>
        <v>6441</v>
      </c>
      <c r="AG212" s="129">
        <f t="shared" si="80"/>
        <v>40343</v>
      </c>
    </row>
    <row r="213" spans="1:33" ht="50.1" customHeight="1" x14ac:dyDescent="0.25">
      <c r="A213" s="113">
        <v>201</v>
      </c>
      <c r="B213" s="19" t="s">
        <v>237</v>
      </c>
      <c r="C213" s="20" t="s">
        <v>11</v>
      </c>
      <c r="D213" s="17">
        <v>1</v>
      </c>
      <c r="E213" s="100">
        <v>16565</v>
      </c>
      <c r="F213" s="18"/>
      <c r="G213" s="18">
        <v>10100</v>
      </c>
      <c r="H213" s="22">
        <v>6330.5322128851549</v>
      </c>
      <c r="I213" s="22">
        <v>1943955</v>
      </c>
      <c r="J213" s="77"/>
      <c r="K213" s="77">
        <v>199663.8655462185</v>
      </c>
      <c r="M213" s="81">
        <f t="shared" si="62"/>
        <v>-411983.60850113159</v>
      </c>
      <c r="N213" s="81">
        <f t="shared" si="63"/>
        <v>1282629.367604773</v>
      </c>
      <c r="O213" s="81">
        <f t="shared" si="64"/>
        <v>16565</v>
      </c>
      <c r="P213" s="81">
        <f t="shared" si="65"/>
        <v>0</v>
      </c>
      <c r="Q213" s="81">
        <f t="shared" si="66"/>
        <v>10100</v>
      </c>
      <c r="R213" s="81">
        <f t="shared" si="67"/>
        <v>6330.5322128851549</v>
      </c>
      <c r="S213" s="81" t="str">
        <f t="shared" si="68"/>
        <v/>
      </c>
      <c r="T213" s="81">
        <f t="shared" si="69"/>
        <v>0</v>
      </c>
      <c r="U213" s="81">
        <f t="shared" si="70"/>
        <v>199663.8655462185</v>
      </c>
      <c r="V213" s="98">
        <f t="shared" si="71"/>
        <v>232659.39775910365</v>
      </c>
      <c r="W213" s="81">
        <f t="shared" si="72"/>
        <v>435322.87955182075</v>
      </c>
      <c r="X213" s="81">
        <f t="shared" si="73"/>
        <v>6330.5322128851549</v>
      </c>
      <c r="Y213" s="81">
        <f t="shared" si="74"/>
        <v>52818.704369921179</v>
      </c>
      <c r="Z213" s="81">
        <f t="shared" si="75"/>
        <v>847306.48805295234</v>
      </c>
      <c r="AA213" s="114">
        <f t="shared" si="76"/>
        <v>1.9463862982007338</v>
      </c>
      <c r="AC213" s="82">
        <f t="shared" si="77"/>
        <v>52818.704369921179</v>
      </c>
      <c r="AD213" s="128">
        <f t="shared" si="78"/>
        <v>52819</v>
      </c>
      <c r="AE213" s="81">
        <f t="shared" si="61"/>
        <v>10035.553830285024</v>
      </c>
      <c r="AF213" s="81">
        <f t="shared" si="79"/>
        <v>10036</v>
      </c>
      <c r="AG213" s="129">
        <f t="shared" si="80"/>
        <v>62855</v>
      </c>
    </row>
    <row r="214" spans="1:33" ht="50.1" customHeight="1" x14ac:dyDescent="0.25">
      <c r="A214" s="113">
        <v>202</v>
      </c>
      <c r="B214" s="19" t="s">
        <v>238</v>
      </c>
      <c r="C214" s="20" t="s">
        <v>11</v>
      </c>
      <c r="D214" s="17">
        <v>1</v>
      </c>
      <c r="E214" s="100">
        <v>19734</v>
      </c>
      <c r="F214" s="18"/>
      <c r="G214" s="18">
        <v>15630</v>
      </c>
      <c r="H214" s="22">
        <v>13510.737628384688</v>
      </c>
      <c r="I214" s="22">
        <v>1943955</v>
      </c>
      <c r="J214" s="77"/>
      <c r="K214" s="77">
        <v>186050.42016806724</v>
      </c>
      <c r="M214" s="81">
        <f t="shared" si="62"/>
        <v>-410523.01726286788</v>
      </c>
      <c r="N214" s="81">
        <f t="shared" si="63"/>
        <v>1282075.0803814486</v>
      </c>
      <c r="O214" s="81">
        <f t="shared" si="64"/>
        <v>19734</v>
      </c>
      <c r="P214" s="81">
        <f t="shared" si="65"/>
        <v>0</v>
      </c>
      <c r="Q214" s="81">
        <f t="shared" si="66"/>
        <v>15630</v>
      </c>
      <c r="R214" s="81">
        <f t="shared" si="67"/>
        <v>13510.737628384688</v>
      </c>
      <c r="S214" s="81" t="str">
        <f t="shared" si="68"/>
        <v/>
      </c>
      <c r="T214" s="81">
        <f t="shared" si="69"/>
        <v>0</v>
      </c>
      <c r="U214" s="81">
        <f t="shared" si="70"/>
        <v>186050.42016806724</v>
      </c>
      <c r="V214" s="98">
        <f t="shared" si="71"/>
        <v>234925.15779645194</v>
      </c>
      <c r="W214" s="81">
        <f t="shared" si="72"/>
        <v>435776.03155929036</v>
      </c>
      <c r="X214" s="81">
        <f t="shared" si="73"/>
        <v>13510.737628384688</v>
      </c>
      <c r="Y214" s="81">
        <f t="shared" si="74"/>
        <v>68491.07850343296</v>
      </c>
      <c r="Z214" s="81">
        <f t="shared" si="75"/>
        <v>846299.04882215825</v>
      </c>
      <c r="AA214" s="114">
        <f t="shared" si="76"/>
        <v>1.9420504744006633</v>
      </c>
      <c r="AC214" s="82">
        <f t="shared" si="77"/>
        <v>68491.07850343296</v>
      </c>
      <c r="AD214" s="128">
        <f t="shared" si="78"/>
        <v>68491</v>
      </c>
      <c r="AE214" s="81">
        <f t="shared" si="61"/>
        <v>13013.304915652263</v>
      </c>
      <c r="AF214" s="81">
        <f t="shared" si="79"/>
        <v>13013</v>
      </c>
      <c r="AG214" s="129">
        <f t="shared" si="80"/>
        <v>81504</v>
      </c>
    </row>
    <row r="215" spans="1:33" ht="50.1" customHeight="1" x14ac:dyDescent="0.25">
      <c r="A215" s="113">
        <v>203</v>
      </c>
      <c r="B215" s="19" t="s">
        <v>239</v>
      </c>
      <c r="C215" s="20" t="s">
        <v>11</v>
      </c>
      <c r="D215" s="17">
        <v>1</v>
      </c>
      <c r="E215" s="100">
        <v>38730</v>
      </c>
      <c r="F215" s="18"/>
      <c r="G215" s="18">
        <v>55294</v>
      </c>
      <c r="H215" s="22">
        <v>32006.302521008405</v>
      </c>
      <c r="I215" s="22">
        <v>2502</v>
      </c>
      <c r="J215" s="77"/>
      <c r="K215" s="77">
        <v>190588.23529411765</v>
      </c>
      <c r="M215" s="81">
        <f t="shared" si="62"/>
        <v>-9565.9371339723439</v>
      </c>
      <c r="N215" s="81">
        <f t="shared" si="63"/>
        <v>137214.15226002276</v>
      </c>
      <c r="O215" s="81">
        <f t="shared" si="64"/>
        <v>38730</v>
      </c>
      <c r="P215" s="81">
        <f t="shared" si="65"/>
        <v>0</v>
      </c>
      <c r="Q215" s="81">
        <f t="shared" si="66"/>
        <v>55294</v>
      </c>
      <c r="R215" s="81">
        <f t="shared" si="67"/>
        <v>32006.302521008405</v>
      </c>
      <c r="S215" s="81">
        <f t="shared" si="68"/>
        <v>2502</v>
      </c>
      <c r="T215" s="81">
        <f t="shared" si="69"/>
        <v>0</v>
      </c>
      <c r="U215" s="81" t="str">
        <f t="shared" si="70"/>
        <v/>
      </c>
      <c r="V215" s="98">
        <f t="shared" si="71"/>
        <v>128532.3025210084</v>
      </c>
      <c r="W215" s="81">
        <f t="shared" si="72"/>
        <v>63824.107563025216</v>
      </c>
      <c r="X215" s="81">
        <f t="shared" si="73"/>
        <v>2502</v>
      </c>
      <c r="Y215" s="81">
        <f t="shared" si="74"/>
        <v>31832.363175987717</v>
      </c>
      <c r="Z215" s="81">
        <f t="shared" si="75"/>
        <v>73390.04469699756</v>
      </c>
      <c r="AA215" s="114">
        <f t="shared" si="76"/>
        <v>1.1498796849533093</v>
      </c>
      <c r="AC215" s="82">
        <f t="shared" si="77"/>
        <v>31832.363175987717</v>
      </c>
      <c r="AD215" s="128">
        <f t="shared" si="78"/>
        <v>31832</v>
      </c>
      <c r="AE215" s="81">
        <f t="shared" si="61"/>
        <v>6048.1490034376666</v>
      </c>
      <c r="AF215" s="81">
        <f t="shared" si="79"/>
        <v>6048</v>
      </c>
      <c r="AG215" s="129">
        <f t="shared" si="80"/>
        <v>37880</v>
      </c>
    </row>
    <row r="216" spans="1:33" ht="50.1" customHeight="1" x14ac:dyDescent="0.25">
      <c r="A216" s="113">
        <v>204</v>
      </c>
      <c r="B216" s="19" t="s">
        <v>240</v>
      </c>
      <c r="C216" s="20" t="s">
        <v>11</v>
      </c>
      <c r="D216" s="17">
        <v>1</v>
      </c>
      <c r="E216" s="100">
        <v>51821</v>
      </c>
      <c r="F216" s="18"/>
      <c r="G216" s="18">
        <v>46891</v>
      </c>
      <c r="H216" s="22">
        <v>16311.858076563958</v>
      </c>
      <c r="I216" s="22">
        <v>14779</v>
      </c>
      <c r="J216" s="77"/>
      <c r="K216" s="77">
        <v>166386.55462184874</v>
      </c>
      <c r="M216" s="81">
        <f t="shared" si="62"/>
        <v>-3026.7330074187121</v>
      </c>
      <c r="N216" s="81">
        <f t="shared" si="63"/>
        <v>121502.4980867838</v>
      </c>
      <c r="O216" s="81">
        <f t="shared" si="64"/>
        <v>51821</v>
      </c>
      <c r="P216" s="81">
        <f t="shared" si="65"/>
        <v>0</v>
      </c>
      <c r="Q216" s="81">
        <f t="shared" si="66"/>
        <v>46891</v>
      </c>
      <c r="R216" s="81">
        <f t="shared" si="67"/>
        <v>16311.858076563958</v>
      </c>
      <c r="S216" s="81">
        <f t="shared" si="68"/>
        <v>14779</v>
      </c>
      <c r="T216" s="81">
        <f t="shared" si="69"/>
        <v>0</v>
      </c>
      <c r="U216" s="81" t="str">
        <f t="shared" si="70"/>
        <v/>
      </c>
      <c r="V216" s="98">
        <f t="shared" si="71"/>
        <v>129802.85807656396</v>
      </c>
      <c r="W216" s="81">
        <f t="shared" si="72"/>
        <v>59237.882539682541</v>
      </c>
      <c r="X216" s="81">
        <f t="shared" si="73"/>
        <v>14779</v>
      </c>
      <c r="Y216" s="81">
        <f t="shared" si="74"/>
        <v>39607.04111846337</v>
      </c>
      <c r="Z216" s="81">
        <f t="shared" si="75"/>
        <v>62264.615547101253</v>
      </c>
      <c r="AA216" s="114">
        <f t="shared" si="76"/>
        <v>1.0510945509470422</v>
      </c>
      <c r="AC216" s="82">
        <f t="shared" si="77"/>
        <v>39607.04111846337</v>
      </c>
      <c r="AD216" s="128">
        <f t="shared" si="78"/>
        <v>39607</v>
      </c>
      <c r="AE216" s="81">
        <f t="shared" si="61"/>
        <v>7525.3378125080408</v>
      </c>
      <c r="AF216" s="81">
        <f t="shared" si="79"/>
        <v>7525</v>
      </c>
      <c r="AG216" s="129">
        <f t="shared" si="80"/>
        <v>47132</v>
      </c>
    </row>
    <row r="217" spans="1:33" ht="50.1" customHeight="1" x14ac:dyDescent="0.25">
      <c r="A217" s="113">
        <v>205</v>
      </c>
      <c r="B217" s="19" t="s">
        <v>241</v>
      </c>
      <c r="C217" s="20" t="s">
        <v>11</v>
      </c>
      <c r="D217" s="17">
        <v>1</v>
      </c>
      <c r="E217" s="100">
        <v>479</v>
      </c>
      <c r="F217" s="18"/>
      <c r="G217" s="18">
        <v>403</v>
      </c>
      <c r="H217" s="22">
        <v>2362.2782446311858</v>
      </c>
      <c r="I217" s="22">
        <v>20838</v>
      </c>
      <c r="J217" s="77">
        <v>55335</v>
      </c>
      <c r="K217" s="77">
        <v>226890.75630252101</v>
      </c>
      <c r="M217" s="81">
        <f t="shared" si="62"/>
        <v>-37655.071765083507</v>
      </c>
      <c r="N217" s="81">
        <f t="shared" si="63"/>
        <v>139757.74994746759</v>
      </c>
      <c r="O217" s="81">
        <f t="shared" si="64"/>
        <v>479</v>
      </c>
      <c r="P217" s="81">
        <f t="shared" si="65"/>
        <v>0</v>
      </c>
      <c r="Q217" s="81">
        <f t="shared" si="66"/>
        <v>403</v>
      </c>
      <c r="R217" s="81">
        <f t="shared" si="67"/>
        <v>2362.2782446311858</v>
      </c>
      <c r="S217" s="81">
        <f t="shared" si="68"/>
        <v>20838</v>
      </c>
      <c r="T217" s="81">
        <f t="shared" si="69"/>
        <v>55335</v>
      </c>
      <c r="U217" s="81" t="str">
        <f t="shared" si="70"/>
        <v/>
      </c>
      <c r="V217" s="98">
        <f t="shared" si="71"/>
        <v>79417.27824463119</v>
      </c>
      <c r="W217" s="81">
        <f t="shared" si="72"/>
        <v>51051.339091192036</v>
      </c>
      <c r="X217" s="81">
        <f t="shared" si="73"/>
        <v>403</v>
      </c>
      <c r="Y217" s="81">
        <f t="shared" si="74"/>
        <v>7016.2877751276646</v>
      </c>
      <c r="Z217" s="81">
        <f t="shared" si="75"/>
        <v>88706.410856275543</v>
      </c>
      <c r="AA217" s="114">
        <f t="shared" si="76"/>
        <v>1.7375922441098159</v>
      </c>
      <c r="AC217" s="82">
        <f t="shared" si="77"/>
        <v>7016.2877751276646</v>
      </c>
      <c r="AD217" s="128">
        <f t="shared" si="78"/>
        <v>7016</v>
      </c>
      <c r="AE217" s="81">
        <f t="shared" si="61"/>
        <v>1333.0946772742564</v>
      </c>
      <c r="AF217" s="81">
        <f t="shared" si="79"/>
        <v>1333</v>
      </c>
      <c r="AG217" s="129">
        <f t="shared" si="80"/>
        <v>8349</v>
      </c>
    </row>
    <row r="218" spans="1:33" ht="50.1" customHeight="1" x14ac:dyDescent="0.25">
      <c r="A218" s="113">
        <v>206</v>
      </c>
      <c r="B218" s="19" t="s">
        <v>242</v>
      </c>
      <c r="C218" s="20" t="s">
        <v>11</v>
      </c>
      <c r="D218" s="17">
        <v>1</v>
      </c>
      <c r="E218" s="100">
        <v>564</v>
      </c>
      <c r="F218" s="18"/>
      <c r="G218" s="18">
        <v>487</v>
      </c>
      <c r="H218" s="22">
        <v>2231.5592903828197</v>
      </c>
      <c r="I218" s="22">
        <v>133082</v>
      </c>
      <c r="J218" s="77">
        <v>94790</v>
      </c>
      <c r="K218" s="77">
        <v>192100.84033613445</v>
      </c>
      <c r="M218" s="81">
        <f t="shared" si="62"/>
        <v>-11611.810740773348</v>
      </c>
      <c r="N218" s="81">
        <f t="shared" si="63"/>
        <v>152696.94394961244</v>
      </c>
      <c r="O218" s="81">
        <f t="shared" si="64"/>
        <v>564</v>
      </c>
      <c r="P218" s="81">
        <f t="shared" si="65"/>
        <v>0</v>
      </c>
      <c r="Q218" s="81">
        <f t="shared" si="66"/>
        <v>487</v>
      </c>
      <c r="R218" s="81">
        <f t="shared" si="67"/>
        <v>2231.5592903828197</v>
      </c>
      <c r="S218" s="81">
        <f t="shared" si="68"/>
        <v>133082</v>
      </c>
      <c r="T218" s="81">
        <f t="shared" si="69"/>
        <v>94790</v>
      </c>
      <c r="U218" s="81" t="str">
        <f t="shared" si="70"/>
        <v/>
      </c>
      <c r="V218" s="98">
        <f t="shared" si="71"/>
        <v>231154.55929038281</v>
      </c>
      <c r="W218" s="81">
        <f t="shared" si="72"/>
        <v>70542.566604419539</v>
      </c>
      <c r="X218" s="81">
        <f t="shared" si="73"/>
        <v>487</v>
      </c>
      <c r="Y218" s="81">
        <f t="shared" si="74"/>
        <v>10681.639919200677</v>
      </c>
      <c r="Z218" s="81">
        <f t="shared" si="75"/>
        <v>82154.377345192886</v>
      </c>
      <c r="AA218" s="114">
        <f t="shared" si="76"/>
        <v>1.1646071485588088</v>
      </c>
      <c r="AC218" s="82">
        <f t="shared" si="77"/>
        <v>10681.639919200677</v>
      </c>
      <c r="AD218" s="128">
        <f t="shared" si="78"/>
        <v>10682</v>
      </c>
      <c r="AE218" s="81">
        <f t="shared" si="61"/>
        <v>2029.5115846481287</v>
      </c>
      <c r="AF218" s="81">
        <f t="shared" si="79"/>
        <v>2030</v>
      </c>
      <c r="AG218" s="129">
        <f t="shared" si="80"/>
        <v>12712</v>
      </c>
    </row>
    <row r="219" spans="1:33" ht="50.1" customHeight="1" x14ac:dyDescent="0.25">
      <c r="A219" s="113">
        <v>207</v>
      </c>
      <c r="B219" s="19" t="s">
        <v>243</v>
      </c>
      <c r="C219" s="20" t="s">
        <v>26</v>
      </c>
      <c r="D219" s="17">
        <v>1</v>
      </c>
      <c r="E219" s="100">
        <v>222616</v>
      </c>
      <c r="F219" s="18"/>
      <c r="G219" s="18">
        <v>201176</v>
      </c>
      <c r="H219" s="22">
        <v>42510.504201680669</v>
      </c>
      <c r="I219" s="22">
        <v>70376</v>
      </c>
      <c r="J219" s="77">
        <v>30504</v>
      </c>
      <c r="K219" s="77">
        <v>195126.05042016809</v>
      </c>
      <c r="M219" s="81">
        <f t="shared" si="62"/>
        <v>38799.659099667027</v>
      </c>
      <c r="N219" s="81">
        <f t="shared" si="63"/>
        <v>215303.19244094921</v>
      </c>
      <c r="O219" s="81" t="str">
        <f t="shared" si="64"/>
        <v/>
      </c>
      <c r="P219" s="81" t="str">
        <f t="shared" si="65"/>
        <v/>
      </c>
      <c r="Q219" s="81">
        <f t="shared" si="66"/>
        <v>201176</v>
      </c>
      <c r="R219" s="81">
        <f t="shared" si="67"/>
        <v>42510.504201680669</v>
      </c>
      <c r="S219" s="81">
        <f t="shared" si="68"/>
        <v>70376</v>
      </c>
      <c r="T219" s="81" t="str">
        <f t="shared" si="69"/>
        <v/>
      </c>
      <c r="U219" s="81">
        <f t="shared" si="70"/>
        <v>195126.05042016809</v>
      </c>
      <c r="V219" s="98">
        <f t="shared" si="71"/>
        <v>509188.55462184874</v>
      </c>
      <c r="W219" s="81">
        <f t="shared" si="72"/>
        <v>127051.42577030812</v>
      </c>
      <c r="X219" s="81">
        <f t="shared" si="73"/>
        <v>30504</v>
      </c>
      <c r="Y219" s="81">
        <f t="shared" si="74"/>
        <v>96298.806397507171</v>
      </c>
      <c r="Z219" s="81">
        <f t="shared" si="75"/>
        <v>88251.766670641096</v>
      </c>
      <c r="AA219" s="114">
        <f t="shared" si="76"/>
        <v>0.6946145321516376</v>
      </c>
      <c r="AC219" s="82">
        <f t="shared" si="77"/>
        <v>96298.806397507171</v>
      </c>
      <c r="AD219" s="128">
        <f t="shared" si="78"/>
        <v>96299</v>
      </c>
      <c r="AE219" s="81">
        <f t="shared" si="61"/>
        <v>18296.773215526362</v>
      </c>
      <c r="AF219" s="81">
        <f t="shared" si="79"/>
        <v>18297</v>
      </c>
      <c r="AG219" s="129">
        <f t="shared" si="80"/>
        <v>114596</v>
      </c>
    </row>
    <row r="220" spans="1:33" ht="50.1" customHeight="1" x14ac:dyDescent="0.25">
      <c r="A220" s="113">
        <v>208</v>
      </c>
      <c r="B220" s="19" t="s">
        <v>244</v>
      </c>
      <c r="C220" s="20" t="s">
        <v>11</v>
      </c>
      <c r="D220" s="17">
        <v>1</v>
      </c>
      <c r="E220" s="100">
        <v>89352</v>
      </c>
      <c r="F220" s="18"/>
      <c r="G220" s="18">
        <v>73782</v>
      </c>
      <c r="H220" s="22">
        <v>49863.445378151264</v>
      </c>
      <c r="I220" s="22">
        <v>129727</v>
      </c>
      <c r="J220" s="77">
        <v>18000</v>
      </c>
      <c r="K220" s="77">
        <v>216302.52100840336</v>
      </c>
      <c r="M220" s="81">
        <f t="shared" si="62"/>
        <v>26370.8051717911</v>
      </c>
      <c r="N220" s="81">
        <f t="shared" si="63"/>
        <v>165971.51695706043</v>
      </c>
      <c r="O220" s="81">
        <f t="shared" si="64"/>
        <v>89352</v>
      </c>
      <c r="P220" s="81" t="str">
        <f t="shared" si="65"/>
        <v/>
      </c>
      <c r="Q220" s="81">
        <f t="shared" si="66"/>
        <v>73782</v>
      </c>
      <c r="R220" s="81">
        <f t="shared" si="67"/>
        <v>49863.445378151264</v>
      </c>
      <c r="S220" s="81">
        <f t="shared" si="68"/>
        <v>129727</v>
      </c>
      <c r="T220" s="81" t="str">
        <f t="shared" si="69"/>
        <v/>
      </c>
      <c r="U220" s="81" t="str">
        <f t="shared" si="70"/>
        <v/>
      </c>
      <c r="V220" s="98">
        <f t="shared" si="71"/>
        <v>342724.44537815126</v>
      </c>
      <c r="W220" s="81">
        <f t="shared" si="72"/>
        <v>96171.161064425774</v>
      </c>
      <c r="X220" s="81">
        <f t="shared" si="73"/>
        <v>18000</v>
      </c>
      <c r="Y220" s="81">
        <f t="shared" si="74"/>
        <v>74136.755252028219</v>
      </c>
      <c r="Z220" s="81">
        <f t="shared" si="75"/>
        <v>69800.355892634674</v>
      </c>
      <c r="AA220" s="114">
        <f t="shared" si="76"/>
        <v>0.72579300405736913</v>
      </c>
      <c r="AC220" s="82">
        <f t="shared" si="77"/>
        <v>74136.755252028219</v>
      </c>
      <c r="AD220" s="128">
        <f t="shared" si="78"/>
        <v>74137</v>
      </c>
      <c r="AE220" s="81">
        <f t="shared" si="61"/>
        <v>14085.983497885361</v>
      </c>
      <c r="AF220" s="81">
        <f t="shared" si="79"/>
        <v>14086</v>
      </c>
      <c r="AG220" s="129">
        <f t="shared" si="80"/>
        <v>88223</v>
      </c>
    </row>
    <row r="221" spans="1:33" ht="50.1" customHeight="1" x14ac:dyDescent="0.25">
      <c r="A221" s="113">
        <v>209</v>
      </c>
      <c r="B221" s="19" t="s">
        <v>245</v>
      </c>
      <c r="C221" s="20" t="s">
        <v>11</v>
      </c>
      <c r="D221" s="17">
        <v>1</v>
      </c>
      <c r="E221" s="100">
        <v>411350</v>
      </c>
      <c r="F221" s="18"/>
      <c r="G221" s="18">
        <v>511200</v>
      </c>
      <c r="H221" s="22">
        <v>264254.20168067224</v>
      </c>
      <c r="I221" s="22">
        <v>10310</v>
      </c>
      <c r="J221" s="77">
        <v>5294</v>
      </c>
      <c r="K221" s="77">
        <v>170924.36974789918</v>
      </c>
      <c r="M221" s="81">
        <f t="shared" si="62"/>
        <v>21344.252771016269</v>
      </c>
      <c r="N221" s="81">
        <f t="shared" si="63"/>
        <v>436433.27103850758</v>
      </c>
      <c r="O221" s="81">
        <f t="shared" si="64"/>
        <v>411350</v>
      </c>
      <c r="P221" s="81" t="str">
        <f t="shared" si="65"/>
        <v/>
      </c>
      <c r="Q221" s="81" t="str">
        <f t="shared" si="66"/>
        <v/>
      </c>
      <c r="R221" s="81">
        <f t="shared" si="67"/>
        <v>264254.20168067224</v>
      </c>
      <c r="S221" s="81" t="str">
        <f t="shared" si="68"/>
        <v/>
      </c>
      <c r="T221" s="81" t="str">
        <f t="shared" si="69"/>
        <v/>
      </c>
      <c r="U221" s="81">
        <f t="shared" si="70"/>
        <v>170924.36974789918</v>
      </c>
      <c r="V221" s="98">
        <f t="shared" si="71"/>
        <v>846528.57142857136</v>
      </c>
      <c r="W221" s="81">
        <f t="shared" si="72"/>
        <v>228888.76190476192</v>
      </c>
      <c r="X221" s="81">
        <f t="shared" si="73"/>
        <v>5294</v>
      </c>
      <c r="Y221" s="81">
        <f t="shared" si="74"/>
        <v>89628.295967819358</v>
      </c>
      <c r="Z221" s="81">
        <f t="shared" si="75"/>
        <v>207544.50913374565</v>
      </c>
      <c r="AA221" s="114">
        <f t="shared" si="76"/>
        <v>0.90674835848910151</v>
      </c>
      <c r="AC221" s="82">
        <f t="shared" si="77"/>
        <v>89628.295967819358</v>
      </c>
      <c r="AD221" s="128">
        <f t="shared" si="78"/>
        <v>89628</v>
      </c>
      <c r="AE221" s="81">
        <f t="shared" si="61"/>
        <v>17029.376233885676</v>
      </c>
      <c r="AF221" s="81">
        <f t="shared" si="79"/>
        <v>17029</v>
      </c>
      <c r="AG221" s="129">
        <f t="shared" si="80"/>
        <v>106657</v>
      </c>
    </row>
    <row r="222" spans="1:33" ht="50.1" customHeight="1" x14ac:dyDescent="0.25">
      <c r="A222" s="113">
        <v>210</v>
      </c>
      <c r="B222" s="19" t="s">
        <v>246</v>
      </c>
      <c r="C222" s="20" t="s">
        <v>195</v>
      </c>
      <c r="D222" s="17">
        <v>1</v>
      </c>
      <c r="E222" s="100">
        <v>534948</v>
      </c>
      <c r="F222" s="18"/>
      <c r="G222" s="18">
        <v>397583</v>
      </c>
      <c r="H222" s="22">
        <v>2222.2222222222222</v>
      </c>
      <c r="I222" s="22">
        <v>296020</v>
      </c>
      <c r="J222" s="77">
        <v>63193</v>
      </c>
      <c r="K222" s="77">
        <v>186050.42016806724</v>
      </c>
      <c r="M222" s="81">
        <f t="shared" si="62"/>
        <v>43983.663689893758</v>
      </c>
      <c r="N222" s="81">
        <f t="shared" si="63"/>
        <v>449355.21710686944</v>
      </c>
      <c r="O222" s="81" t="str">
        <f t="shared" si="64"/>
        <v/>
      </c>
      <c r="P222" s="81" t="str">
        <f t="shared" si="65"/>
        <v/>
      </c>
      <c r="Q222" s="81">
        <f t="shared" si="66"/>
        <v>397583</v>
      </c>
      <c r="R222" s="81" t="str">
        <f t="shared" si="67"/>
        <v/>
      </c>
      <c r="S222" s="81">
        <f t="shared" si="68"/>
        <v>296020</v>
      </c>
      <c r="T222" s="81">
        <f t="shared" si="69"/>
        <v>63193</v>
      </c>
      <c r="U222" s="81">
        <f t="shared" si="70"/>
        <v>186050.42016806724</v>
      </c>
      <c r="V222" s="98">
        <f t="shared" si="71"/>
        <v>942846.42016806721</v>
      </c>
      <c r="W222" s="81">
        <f t="shared" si="72"/>
        <v>246669.44039838159</v>
      </c>
      <c r="X222" s="81">
        <f t="shared" si="73"/>
        <v>2222.2222222222222</v>
      </c>
      <c r="Y222" s="81">
        <f t="shared" si="74"/>
        <v>108648.71409009032</v>
      </c>
      <c r="Z222" s="81">
        <f t="shared" si="75"/>
        <v>202685.77670848783</v>
      </c>
      <c r="AA222" s="114">
        <f t="shared" si="76"/>
        <v>0.82168985497815106</v>
      </c>
      <c r="AC222" s="82">
        <f t="shared" si="77"/>
        <v>108648.71409009032</v>
      </c>
      <c r="AD222" s="128">
        <f t="shared" si="78"/>
        <v>108649</v>
      </c>
      <c r="AE222" s="81">
        <f t="shared" si="61"/>
        <v>20643.255677117162</v>
      </c>
      <c r="AF222" s="81">
        <f t="shared" si="79"/>
        <v>20643</v>
      </c>
      <c r="AG222" s="129">
        <f t="shared" si="80"/>
        <v>129292</v>
      </c>
    </row>
    <row r="223" spans="1:33" ht="50.1" customHeight="1" x14ac:dyDescent="0.25">
      <c r="A223" s="113">
        <v>211</v>
      </c>
      <c r="B223" s="19" t="s">
        <v>247</v>
      </c>
      <c r="C223" s="20" t="s">
        <v>11</v>
      </c>
      <c r="D223" s="17">
        <v>1</v>
      </c>
      <c r="E223" s="100">
        <v>53760</v>
      </c>
      <c r="F223" s="18"/>
      <c r="G223" s="18">
        <v>124202</v>
      </c>
      <c r="H223" s="22">
        <v>5200.7469654528477</v>
      </c>
      <c r="I223" s="22">
        <v>23488</v>
      </c>
      <c r="J223" s="77">
        <v>20336</v>
      </c>
      <c r="K223" s="77">
        <v>219327.731092437</v>
      </c>
      <c r="M223" s="81">
        <f t="shared" si="62"/>
        <v>-8335.2053985700186</v>
      </c>
      <c r="N223" s="81">
        <f t="shared" si="63"/>
        <v>157106.6980845333</v>
      </c>
      <c r="O223" s="81">
        <f t="shared" si="64"/>
        <v>53760</v>
      </c>
      <c r="P223" s="81">
        <f t="shared" si="65"/>
        <v>0</v>
      </c>
      <c r="Q223" s="81">
        <f t="shared" si="66"/>
        <v>124202</v>
      </c>
      <c r="R223" s="81">
        <f t="shared" si="67"/>
        <v>5200.7469654528477</v>
      </c>
      <c r="S223" s="81">
        <f t="shared" si="68"/>
        <v>23488</v>
      </c>
      <c r="T223" s="81">
        <f t="shared" si="69"/>
        <v>20336</v>
      </c>
      <c r="U223" s="81" t="str">
        <f t="shared" si="70"/>
        <v/>
      </c>
      <c r="V223" s="98">
        <f t="shared" si="71"/>
        <v>226986.74696545285</v>
      </c>
      <c r="W223" s="81">
        <f t="shared" si="72"/>
        <v>74385.746342981642</v>
      </c>
      <c r="X223" s="81">
        <f t="shared" si="73"/>
        <v>5200.7469654528477</v>
      </c>
      <c r="Y223" s="81">
        <f t="shared" si="74"/>
        <v>39217.187854170101</v>
      </c>
      <c r="Z223" s="81">
        <f t="shared" si="75"/>
        <v>82720.95174155166</v>
      </c>
      <c r="AA223" s="114">
        <f t="shared" si="76"/>
        <v>1.1120537980507397</v>
      </c>
      <c r="AC223" s="82">
        <f t="shared" si="77"/>
        <v>39217.187854170101</v>
      </c>
      <c r="AD223" s="128">
        <f t="shared" si="78"/>
        <v>39217</v>
      </c>
      <c r="AE223" s="81">
        <f t="shared" si="61"/>
        <v>7451.2656922923188</v>
      </c>
      <c r="AF223" s="81">
        <f t="shared" si="79"/>
        <v>7451</v>
      </c>
      <c r="AG223" s="129">
        <f t="shared" si="80"/>
        <v>46668</v>
      </c>
    </row>
    <row r="224" spans="1:33" ht="50.1" customHeight="1" x14ac:dyDescent="0.25">
      <c r="A224" s="113">
        <v>212</v>
      </c>
      <c r="B224" s="19" t="s">
        <v>248</v>
      </c>
      <c r="C224" s="20" t="s">
        <v>11</v>
      </c>
      <c r="D224" s="17">
        <v>1</v>
      </c>
      <c r="E224" s="100">
        <v>24879</v>
      </c>
      <c r="F224" s="18"/>
      <c r="G224" s="18">
        <v>26723</v>
      </c>
      <c r="H224" s="22">
        <v>12949.579831932773</v>
      </c>
      <c r="I224" s="22">
        <v>30091</v>
      </c>
      <c r="J224" s="77">
        <v>12000</v>
      </c>
      <c r="K224" s="77">
        <v>183025.21008403364</v>
      </c>
      <c r="M224" s="81">
        <f t="shared" si="62"/>
        <v>-18150.792906946583</v>
      </c>
      <c r="N224" s="81">
        <f t="shared" si="63"/>
        <v>114706.72287893537</v>
      </c>
      <c r="O224" s="81">
        <f t="shared" si="64"/>
        <v>24879</v>
      </c>
      <c r="P224" s="81">
        <f t="shared" si="65"/>
        <v>0</v>
      </c>
      <c r="Q224" s="81">
        <f t="shared" si="66"/>
        <v>26723</v>
      </c>
      <c r="R224" s="81">
        <f t="shared" si="67"/>
        <v>12949.579831932773</v>
      </c>
      <c r="S224" s="81">
        <f t="shared" si="68"/>
        <v>30091</v>
      </c>
      <c r="T224" s="81">
        <f t="shared" si="69"/>
        <v>12000</v>
      </c>
      <c r="U224" s="81" t="str">
        <f t="shared" si="70"/>
        <v/>
      </c>
      <c r="V224" s="98">
        <f t="shared" si="71"/>
        <v>106642.57983193277</v>
      </c>
      <c r="W224" s="81">
        <f t="shared" si="72"/>
        <v>48277.964985994397</v>
      </c>
      <c r="X224" s="81">
        <f t="shared" si="73"/>
        <v>12000</v>
      </c>
      <c r="Y224" s="81">
        <f t="shared" si="74"/>
        <v>28786.161988890417</v>
      </c>
      <c r="Z224" s="81">
        <f t="shared" si="75"/>
        <v>66428.757892940979</v>
      </c>
      <c r="AA224" s="114">
        <f t="shared" si="76"/>
        <v>1.3759643330495017</v>
      </c>
      <c r="AC224" s="82">
        <f t="shared" si="77"/>
        <v>28786.161988890417</v>
      </c>
      <c r="AD224" s="128">
        <f t="shared" si="78"/>
        <v>28786</v>
      </c>
      <c r="AE224" s="81">
        <f t="shared" si="61"/>
        <v>5469.3707778891794</v>
      </c>
      <c r="AF224" s="81">
        <f t="shared" si="79"/>
        <v>5469</v>
      </c>
      <c r="AG224" s="129">
        <f t="shared" si="80"/>
        <v>34255</v>
      </c>
    </row>
    <row r="225" spans="1:33" ht="50.1" customHeight="1" x14ac:dyDescent="0.25">
      <c r="A225" s="113">
        <v>213</v>
      </c>
      <c r="B225" s="19" t="s">
        <v>249</v>
      </c>
      <c r="C225" s="20" t="s">
        <v>11</v>
      </c>
      <c r="D225" s="17">
        <v>1</v>
      </c>
      <c r="E225" s="100">
        <v>29829</v>
      </c>
      <c r="F225" s="18"/>
      <c r="G225" s="18">
        <v>27059</v>
      </c>
      <c r="H225" s="22">
        <v>13603.174603174602</v>
      </c>
      <c r="I225" s="22">
        <v>304238</v>
      </c>
      <c r="J225" s="77">
        <v>3529</v>
      </c>
      <c r="K225" s="77">
        <v>184537.81512605044</v>
      </c>
      <c r="M225" s="81">
        <f t="shared" si="62"/>
        <v>-29200.292037966283</v>
      </c>
      <c r="N225" s="81">
        <f t="shared" si="63"/>
        <v>216798.9552810413</v>
      </c>
      <c r="O225" s="81">
        <f t="shared" si="64"/>
        <v>29829</v>
      </c>
      <c r="P225" s="81">
        <f t="shared" si="65"/>
        <v>0</v>
      </c>
      <c r="Q225" s="81">
        <f t="shared" si="66"/>
        <v>27059</v>
      </c>
      <c r="R225" s="81">
        <f t="shared" si="67"/>
        <v>13603.174603174602</v>
      </c>
      <c r="S225" s="81" t="str">
        <f t="shared" si="68"/>
        <v/>
      </c>
      <c r="T225" s="81">
        <f t="shared" si="69"/>
        <v>3529</v>
      </c>
      <c r="U225" s="81">
        <f t="shared" si="70"/>
        <v>184537.81512605044</v>
      </c>
      <c r="V225" s="98">
        <f t="shared" si="71"/>
        <v>258557.98972922505</v>
      </c>
      <c r="W225" s="81">
        <f t="shared" si="72"/>
        <v>93799.331621537509</v>
      </c>
      <c r="X225" s="81">
        <f t="shared" si="73"/>
        <v>3529</v>
      </c>
      <c r="Y225" s="81">
        <f t="shared" si="74"/>
        <v>35996.217440690714</v>
      </c>
      <c r="Z225" s="81">
        <f t="shared" si="75"/>
        <v>122999.62365950379</v>
      </c>
      <c r="AA225" s="114">
        <f t="shared" si="76"/>
        <v>1.3113059713024813</v>
      </c>
      <c r="AC225" s="82">
        <f t="shared" si="77"/>
        <v>35996.217440690714</v>
      </c>
      <c r="AD225" s="128">
        <f t="shared" si="78"/>
        <v>35996</v>
      </c>
      <c r="AE225" s="81">
        <f t="shared" si="61"/>
        <v>6839.281313731236</v>
      </c>
      <c r="AF225" s="81">
        <f t="shared" si="79"/>
        <v>6839</v>
      </c>
      <c r="AG225" s="129">
        <f t="shared" si="80"/>
        <v>42835</v>
      </c>
    </row>
    <row r="226" spans="1:33" ht="50.1" customHeight="1" x14ac:dyDescent="0.25">
      <c r="A226" s="113">
        <v>214</v>
      </c>
      <c r="B226" s="19" t="s">
        <v>250</v>
      </c>
      <c r="C226" s="20" t="s">
        <v>37</v>
      </c>
      <c r="D226" s="17">
        <v>1</v>
      </c>
      <c r="E226" s="100">
        <v>98616</v>
      </c>
      <c r="F226" s="18"/>
      <c r="G226" s="18">
        <v>119871</v>
      </c>
      <c r="H226" s="22">
        <v>39884.453781512602</v>
      </c>
      <c r="I226" s="22">
        <v>3047040</v>
      </c>
      <c r="J226" s="77"/>
      <c r="K226" s="77">
        <v>186050.42016806724</v>
      </c>
      <c r="M226" s="81">
        <f t="shared" si="62"/>
        <v>-615736.85421780124</v>
      </c>
      <c r="N226" s="81">
        <f t="shared" si="63"/>
        <v>2012321.6037976332</v>
      </c>
      <c r="O226" s="81">
        <f t="shared" si="64"/>
        <v>98616</v>
      </c>
      <c r="P226" s="81">
        <f t="shared" si="65"/>
        <v>0</v>
      </c>
      <c r="Q226" s="81">
        <f t="shared" si="66"/>
        <v>119871</v>
      </c>
      <c r="R226" s="81">
        <f t="shared" si="67"/>
        <v>39884.453781512602</v>
      </c>
      <c r="S226" s="81" t="str">
        <f t="shared" si="68"/>
        <v/>
      </c>
      <c r="T226" s="81">
        <f t="shared" si="69"/>
        <v>0</v>
      </c>
      <c r="U226" s="81">
        <f t="shared" si="70"/>
        <v>186050.42016806724</v>
      </c>
      <c r="V226" s="98">
        <f t="shared" si="71"/>
        <v>444421.87394957984</v>
      </c>
      <c r="W226" s="81">
        <f t="shared" si="72"/>
        <v>698292.37478991598</v>
      </c>
      <c r="X226" s="81">
        <f t="shared" si="73"/>
        <v>39884.453781512602</v>
      </c>
      <c r="Y226" s="81">
        <f t="shared" si="74"/>
        <v>192927.79207855958</v>
      </c>
      <c r="Z226" s="81">
        <f t="shared" si="75"/>
        <v>1314029.2290077172</v>
      </c>
      <c r="AA226" s="114">
        <f t="shared" si="76"/>
        <v>1.8817751366725837</v>
      </c>
      <c r="AC226" s="82">
        <f t="shared" si="77"/>
        <v>192927.79207855958</v>
      </c>
      <c r="AD226" s="128">
        <f t="shared" si="78"/>
        <v>192928</v>
      </c>
      <c r="AE226" s="81">
        <f t="shared" si="61"/>
        <v>36656.280494926323</v>
      </c>
      <c r="AF226" s="81">
        <f t="shared" si="79"/>
        <v>36656</v>
      </c>
      <c r="AG226" s="129">
        <f t="shared" si="80"/>
        <v>229584</v>
      </c>
    </row>
    <row r="227" spans="1:33" ht="50.1" customHeight="1" x14ac:dyDescent="0.25">
      <c r="A227" s="113">
        <v>215</v>
      </c>
      <c r="B227" s="19" t="s">
        <v>251</v>
      </c>
      <c r="C227" s="20" t="s">
        <v>11</v>
      </c>
      <c r="D227" s="17">
        <v>1</v>
      </c>
      <c r="E227" s="100">
        <v>151625</v>
      </c>
      <c r="F227" s="18"/>
      <c r="G227" s="18">
        <v>144202</v>
      </c>
      <c r="H227" s="22">
        <v>93876.05042016806</v>
      </c>
      <c r="I227" s="22">
        <v>6988</v>
      </c>
      <c r="J227" s="77"/>
      <c r="K227" s="77">
        <v>216302.52100840336</v>
      </c>
      <c r="M227" s="81">
        <f t="shared" si="62"/>
        <v>44687.77268004237</v>
      </c>
      <c r="N227" s="81">
        <f t="shared" si="63"/>
        <v>200509.65589138621</v>
      </c>
      <c r="O227" s="81">
        <f t="shared" si="64"/>
        <v>151625</v>
      </c>
      <c r="P227" s="81" t="str">
        <f t="shared" si="65"/>
        <v/>
      </c>
      <c r="Q227" s="81">
        <f t="shared" si="66"/>
        <v>144202</v>
      </c>
      <c r="R227" s="81">
        <f t="shared" si="67"/>
        <v>93876.05042016806</v>
      </c>
      <c r="S227" s="81" t="str">
        <f t="shared" si="68"/>
        <v/>
      </c>
      <c r="T227" s="81" t="str">
        <f t="shared" si="69"/>
        <v/>
      </c>
      <c r="U227" s="81" t="str">
        <f t="shared" si="70"/>
        <v/>
      </c>
      <c r="V227" s="98">
        <f t="shared" si="71"/>
        <v>389703.05042016809</v>
      </c>
      <c r="W227" s="81">
        <f t="shared" si="72"/>
        <v>122598.71428571429</v>
      </c>
      <c r="X227" s="81">
        <f t="shared" si="73"/>
        <v>6988</v>
      </c>
      <c r="Y227" s="81">
        <f t="shared" si="74"/>
        <v>79130.202469135402</v>
      </c>
      <c r="Z227" s="81">
        <f t="shared" si="75"/>
        <v>77910.94160567192</v>
      </c>
      <c r="AA227" s="114">
        <f t="shared" si="76"/>
        <v>0.63549558459562427</v>
      </c>
      <c r="AC227" s="82">
        <f t="shared" si="77"/>
        <v>79130.202469135402</v>
      </c>
      <c r="AD227" s="128">
        <f t="shared" si="78"/>
        <v>79130</v>
      </c>
      <c r="AE227" s="81">
        <f t="shared" si="61"/>
        <v>15034.738469135726</v>
      </c>
      <c r="AF227" s="81">
        <f t="shared" si="79"/>
        <v>15035</v>
      </c>
      <c r="AG227" s="129">
        <f t="shared" si="80"/>
        <v>94165</v>
      </c>
    </row>
    <row r="228" spans="1:33" ht="50.1" customHeight="1" x14ac:dyDescent="0.25">
      <c r="A228" s="113">
        <v>216</v>
      </c>
      <c r="B228" s="19" t="s">
        <v>252</v>
      </c>
      <c r="C228" s="20" t="s">
        <v>11</v>
      </c>
      <c r="D228" s="17">
        <v>1</v>
      </c>
      <c r="E228" s="100">
        <v>34696</v>
      </c>
      <c r="F228" s="18"/>
      <c r="G228" s="18">
        <v>56975</v>
      </c>
      <c r="H228" s="22">
        <v>24715.219421101774</v>
      </c>
      <c r="I228" s="22">
        <v>15706</v>
      </c>
      <c r="J228" s="77"/>
      <c r="K228" s="77">
        <v>210252.10084033615</v>
      </c>
      <c r="M228" s="81">
        <f t="shared" si="62"/>
        <v>-12267.594150860779</v>
      </c>
      <c r="N228" s="81">
        <f t="shared" si="63"/>
        <v>149205.32225543592</v>
      </c>
      <c r="O228" s="81">
        <f t="shared" si="64"/>
        <v>34696</v>
      </c>
      <c r="P228" s="81">
        <f t="shared" si="65"/>
        <v>0</v>
      </c>
      <c r="Q228" s="81">
        <f t="shared" si="66"/>
        <v>56975</v>
      </c>
      <c r="R228" s="81">
        <f t="shared" si="67"/>
        <v>24715.219421101774</v>
      </c>
      <c r="S228" s="81">
        <f t="shared" si="68"/>
        <v>15706</v>
      </c>
      <c r="T228" s="81">
        <f t="shared" si="69"/>
        <v>0</v>
      </c>
      <c r="U228" s="81" t="str">
        <f t="shared" si="70"/>
        <v/>
      </c>
      <c r="V228" s="98">
        <f t="shared" si="71"/>
        <v>132092.21942110179</v>
      </c>
      <c r="W228" s="81">
        <f t="shared" si="72"/>
        <v>68468.864052287579</v>
      </c>
      <c r="X228" s="81">
        <f t="shared" si="73"/>
        <v>15706</v>
      </c>
      <c r="Y228" s="81">
        <f t="shared" si="74"/>
        <v>43807.334620849811</v>
      </c>
      <c r="Z228" s="81">
        <f t="shared" si="75"/>
        <v>80736.458203148359</v>
      </c>
      <c r="AA228" s="114">
        <f t="shared" si="76"/>
        <v>1.1791704057116004</v>
      </c>
      <c r="AC228" s="82">
        <f t="shared" si="77"/>
        <v>43807.334620849811</v>
      </c>
      <c r="AD228" s="128">
        <f t="shared" si="78"/>
        <v>43807</v>
      </c>
      <c r="AE228" s="81">
        <f t="shared" si="61"/>
        <v>8323.393577961464</v>
      </c>
      <c r="AF228" s="81">
        <f t="shared" si="79"/>
        <v>8323</v>
      </c>
      <c r="AG228" s="129">
        <f t="shared" si="80"/>
        <v>52130</v>
      </c>
    </row>
    <row r="229" spans="1:33" ht="50.1" customHeight="1" x14ac:dyDescent="0.25">
      <c r="A229" s="113">
        <v>217</v>
      </c>
      <c r="B229" s="19" t="s">
        <v>253</v>
      </c>
      <c r="C229" s="20" t="s">
        <v>11</v>
      </c>
      <c r="D229" s="17">
        <v>1</v>
      </c>
      <c r="E229" s="100">
        <v>114834</v>
      </c>
      <c r="F229" s="18"/>
      <c r="G229" s="18">
        <v>44000</v>
      </c>
      <c r="H229" s="22">
        <v>32006.302521008405</v>
      </c>
      <c r="I229" s="22">
        <v>17565</v>
      </c>
      <c r="J229" s="77"/>
      <c r="K229" s="77">
        <v>211764.70588235295</v>
      </c>
      <c r="M229" s="81">
        <f t="shared" si="62"/>
        <v>3424.5983098967117</v>
      </c>
      <c r="N229" s="81">
        <f t="shared" si="63"/>
        <v>164643.40505144783</v>
      </c>
      <c r="O229" s="81">
        <f t="shared" si="64"/>
        <v>114834</v>
      </c>
      <c r="P229" s="81" t="str">
        <f t="shared" si="65"/>
        <v/>
      </c>
      <c r="Q229" s="81">
        <f t="shared" si="66"/>
        <v>44000</v>
      </c>
      <c r="R229" s="81">
        <f t="shared" si="67"/>
        <v>32006.302521008405</v>
      </c>
      <c r="S229" s="81">
        <f t="shared" si="68"/>
        <v>17565</v>
      </c>
      <c r="T229" s="81" t="str">
        <f t="shared" si="69"/>
        <v/>
      </c>
      <c r="U229" s="81" t="str">
        <f t="shared" si="70"/>
        <v/>
      </c>
      <c r="V229" s="98">
        <f t="shared" si="71"/>
        <v>208405.30252100842</v>
      </c>
      <c r="W229" s="81">
        <f t="shared" si="72"/>
        <v>84034.001680672271</v>
      </c>
      <c r="X229" s="81">
        <f t="shared" si="73"/>
        <v>17565</v>
      </c>
      <c r="Y229" s="81">
        <f t="shared" si="74"/>
        <v>56997.011059058925</v>
      </c>
      <c r="Z229" s="81">
        <f t="shared" si="75"/>
        <v>80609.403370775559</v>
      </c>
      <c r="AA229" s="114">
        <f t="shared" si="76"/>
        <v>0.95924746838892516</v>
      </c>
      <c r="AC229" s="82">
        <f t="shared" si="77"/>
        <v>56997.011059058925</v>
      </c>
      <c r="AD229" s="128">
        <f t="shared" si="78"/>
        <v>56997</v>
      </c>
      <c r="AE229" s="81">
        <f t="shared" si="61"/>
        <v>10829.432101221197</v>
      </c>
      <c r="AF229" s="81">
        <f t="shared" si="79"/>
        <v>10829</v>
      </c>
      <c r="AG229" s="129">
        <f t="shared" si="80"/>
        <v>67826</v>
      </c>
    </row>
    <row r="230" spans="1:33" ht="50.1" customHeight="1" x14ac:dyDescent="0.25">
      <c r="A230" s="113">
        <v>218</v>
      </c>
      <c r="B230" s="19" t="s">
        <v>254</v>
      </c>
      <c r="C230" s="20" t="s">
        <v>11</v>
      </c>
      <c r="D230" s="17">
        <v>1</v>
      </c>
      <c r="E230" s="100">
        <v>47433</v>
      </c>
      <c r="F230" s="18"/>
      <c r="G230" s="18"/>
      <c r="H230" s="22">
        <v>12577.030812324929</v>
      </c>
      <c r="I230" s="22">
        <v>3363</v>
      </c>
      <c r="J230" s="77"/>
      <c r="K230" s="77">
        <v>195126.05042016809</v>
      </c>
      <c r="M230" s="81">
        <f t="shared" si="62"/>
        <v>-24422.244923751852</v>
      </c>
      <c r="N230" s="81">
        <f t="shared" si="63"/>
        <v>153671.78553999835</v>
      </c>
      <c r="O230" s="81">
        <f t="shared" si="64"/>
        <v>47433</v>
      </c>
      <c r="P230" s="81">
        <f t="shared" si="65"/>
        <v>0</v>
      </c>
      <c r="Q230" s="81">
        <f t="shared" si="66"/>
        <v>0</v>
      </c>
      <c r="R230" s="81">
        <f t="shared" si="67"/>
        <v>12577.030812324929</v>
      </c>
      <c r="S230" s="81">
        <f t="shared" si="68"/>
        <v>3363</v>
      </c>
      <c r="T230" s="81">
        <f t="shared" si="69"/>
        <v>0</v>
      </c>
      <c r="U230" s="81" t="str">
        <f t="shared" si="70"/>
        <v/>
      </c>
      <c r="V230" s="98">
        <f t="shared" si="71"/>
        <v>63373.030812324927</v>
      </c>
      <c r="W230" s="81">
        <f t="shared" si="72"/>
        <v>64624.770308123254</v>
      </c>
      <c r="X230" s="81">
        <f t="shared" si="73"/>
        <v>3363</v>
      </c>
      <c r="Y230" s="81">
        <f t="shared" si="74"/>
        <v>25013.542938014562</v>
      </c>
      <c r="Z230" s="81">
        <f t="shared" si="75"/>
        <v>89047.015231875106</v>
      </c>
      <c r="AA230" s="114">
        <f t="shared" si="76"/>
        <v>1.3779084212958821</v>
      </c>
      <c r="AC230" s="82">
        <f t="shared" si="77"/>
        <v>25013.542938014562</v>
      </c>
      <c r="AD230" s="128">
        <f t="shared" si="78"/>
        <v>25014</v>
      </c>
      <c r="AE230" s="81">
        <f t="shared" si="61"/>
        <v>4752.5731582227672</v>
      </c>
      <c r="AF230" s="81">
        <f t="shared" si="79"/>
        <v>4753</v>
      </c>
      <c r="AG230" s="129">
        <f t="shared" si="80"/>
        <v>29767</v>
      </c>
    </row>
    <row r="231" spans="1:33" ht="50.1" customHeight="1" x14ac:dyDescent="0.25">
      <c r="A231" s="113">
        <v>219</v>
      </c>
      <c r="B231" s="19" t="s">
        <v>255</v>
      </c>
      <c r="C231" s="20" t="s">
        <v>48</v>
      </c>
      <c r="D231" s="17">
        <v>1</v>
      </c>
      <c r="E231" s="100">
        <v>36660</v>
      </c>
      <c r="F231" s="18"/>
      <c r="G231" s="18">
        <v>35126</v>
      </c>
      <c r="H231" s="22">
        <v>22745.098039215689</v>
      </c>
      <c r="I231" s="22">
        <v>34279</v>
      </c>
      <c r="J231" s="77"/>
      <c r="K231" s="77">
        <v>222352.9411764706</v>
      </c>
      <c r="M231" s="81">
        <f t="shared" si="62"/>
        <v>-14984.636933669797</v>
      </c>
      <c r="N231" s="81">
        <f t="shared" si="63"/>
        <v>155449.85261994431</v>
      </c>
      <c r="O231" s="81">
        <f t="shared" si="64"/>
        <v>36660</v>
      </c>
      <c r="P231" s="81">
        <f t="shared" si="65"/>
        <v>0</v>
      </c>
      <c r="Q231" s="81">
        <f t="shared" si="66"/>
        <v>35126</v>
      </c>
      <c r="R231" s="81">
        <f t="shared" si="67"/>
        <v>22745.098039215689</v>
      </c>
      <c r="S231" s="81">
        <f t="shared" si="68"/>
        <v>34279</v>
      </c>
      <c r="T231" s="81">
        <f t="shared" si="69"/>
        <v>0</v>
      </c>
      <c r="U231" s="81" t="str">
        <f t="shared" si="70"/>
        <v/>
      </c>
      <c r="V231" s="98">
        <f t="shared" si="71"/>
        <v>128810.09803921569</v>
      </c>
      <c r="W231" s="81">
        <f t="shared" si="72"/>
        <v>70232.607843137259</v>
      </c>
      <c r="X231" s="81">
        <f t="shared" si="73"/>
        <v>22745.098039215689</v>
      </c>
      <c r="Y231" s="81">
        <f t="shared" si="74"/>
        <v>46747.242564799388</v>
      </c>
      <c r="Z231" s="81">
        <f t="shared" si="75"/>
        <v>85217.244776807056</v>
      </c>
      <c r="AA231" s="114">
        <f t="shared" si="76"/>
        <v>1.2133572623009756</v>
      </c>
      <c r="AC231" s="82">
        <f t="shared" si="77"/>
        <v>46747.242564799388</v>
      </c>
      <c r="AD231" s="128">
        <f t="shared" si="78"/>
        <v>46747</v>
      </c>
      <c r="AE231" s="81">
        <f t="shared" si="61"/>
        <v>8881.976087311883</v>
      </c>
      <c r="AF231" s="81">
        <f t="shared" si="79"/>
        <v>8882</v>
      </c>
      <c r="AG231" s="129">
        <f t="shared" si="80"/>
        <v>55629</v>
      </c>
    </row>
    <row r="232" spans="1:33" ht="50.1" customHeight="1" x14ac:dyDescent="0.25">
      <c r="A232" s="113">
        <v>220</v>
      </c>
      <c r="B232" s="19" t="s">
        <v>256</v>
      </c>
      <c r="C232" s="20" t="s">
        <v>11</v>
      </c>
      <c r="D232" s="17">
        <v>1</v>
      </c>
      <c r="E232" s="100">
        <v>130388</v>
      </c>
      <c r="F232" s="18"/>
      <c r="G232" s="18">
        <v>53962</v>
      </c>
      <c r="H232" s="22">
        <v>87678.57142857142</v>
      </c>
      <c r="I232" s="22">
        <v>648445</v>
      </c>
      <c r="J232" s="77"/>
      <c r="K232" s="77">
        <v>183025.21008403364</v>
      </c>
      <c r="M232" s="81">
        <f t="shared" si="62"/>
        <v>-23245.777201937191</v>
      </c>
      <c r="N232" s="81">
        <f t="shared" si="63"/>
        <v>464645.28980697924</v>
      </c>
      <c r="O232" s="81">
        <f t="shared" si="64"/>
        <v>130388</v>
      </c>
      <c r="P232" s="81">
        <f t="shared" si="65"/>
        <v>0</v>
      </c>
      <c r="Q232" s="81">
        <f t="shared" si="66"/>
        <v>53962</v>
      </c>
      <c r="R232" s="81">
        <f t="shared" si="67"/>
        <v>87678.57142857142</v>
      </c>
      <c r="S232" s="81" t="str">
        <f t="shared" si="68"/>
        <v/>
      </c>
      <c r="T232" s="81">
        <f t="shared" si="69"/>
        <v>0</v>
      </c>
      <c r="U232" s="81">
        <f t="shared" si="70"/>
        <v>183025.21008403364</v>
      </c>
      <c r="V232" s="98">
        <f t="shared" si="71"/>
        <v>455053.78151260503</v>
      </c>
      <c r="W232" s="81">
        <f t="shared" si="72"/>
        <v>220699.75630252101</v>
      </c>
      <c r="X232" s="81">
        <f t="shared" si="73"/>
        <v>53962</v>
      </c>
      <c r="Y232" s="81">
        <f t="shared" si="74"/>
        <v>148908.8937618038</v>
      </c>
      <c r="Z232" s="81">
        <f t="shared" si="75"/>
        <v>243945.5335044582</v>
      </c>
      <c r="AA232" s="114">
        <f t="shared" si="76"/>
        <v>1.1053276070231512</v>
      </c>
      <c r="AC232" s="82">
        <f t="shared" si="77"/>
        <v>148908.8937618038</v>
      </c>
      <c r="AD232" s="128">
        <f t="shared" si="78"/>
        <v>148909</v>
      </c>
      <c r="AE232" s="81">
        <f t="shared" si="61"/>
        <v>28292.689814742724</v>
      </c>
      <c r="AF232" s="81">
        <f t="shared" si="79"/>
        <v>28293</v>
      </c>
      <c r="AG232" s="129">
        <f t="shared" si="80"/>
        <v>177202</v>
      </c>
    </row>
    <row r="233" spans="1:33" ht="50.1" customHeight="1" x14ac:dyDescent="0.25">
      <c r="A233" s="113">
        <v>221</v>
      </c>
      <c r="B233" s="19" t="s">
        <v>257</v>
      </c>
      <c r="C233" s="20" t="s">
        <v>48</v>
      </c>
      <c r="D233" s="17">
        <v>1</v>
      </c>
      <c r="E233" s="100">
        <v>40137</v>
      </c>
      <c r="F233" s="18"/>
      <c r="G233" s="18">
        <v>46891</v>
      </c>
      <c r="H233" s="22">
        <v>22847.805788982259</v>
      </c>
      <c r="I233" s="22">
        <v>1510</v>
      </c>
      <c r="J233" s="77"/>
      <c r="K233" s="77">
        <v>170924.36974789918</v>
      </c>
      <c r="M233" s="81">
        <f t="shared" si="62"/>
        <v>-9888.1346564506966</v>
      </c>
      <c r="N233" s="81">
        <f t="shared" si="63"/>
        <v>122812.20487120327</v>
      </c>
      <c r="O233" s="81">
        <f t="shared" si="64"/>
        <v>40137</v>
      </c>
      <c r="P233" s="81">
        <f t="shared" si="65"/>
        <v>0</v>
      </c>
      <c r="Q233" s="81">
        <f t="shared" si="66"/>
        <v>46891</v>
      </c>
      <c r="R233" s="81">
        <f t="shared" si="67"/>
        <v>22847.805788982259</v>
      </c>
      <c r="S233" s="81">
        <f t="shared" si="68"/>
        <v>1510</v>
      </c>
      <c r="T233" s="81">
        <f t="shared" si="69"/>
        <v>0</v>
      </c>
      <c r="U233" s="81" t="str">
        <f t="shared" si="70"/>
        <v/>
      </c>
      <c r="V233" s="98">
        <f t="shared" si="71"/>
        <v>111385.80578898225</v>
      </c>
      <c r="W233" s="81">
        <f t="shared" si="72"/>
        <v>56462.035107376287</v>
      </c>
      <c r="X233" s="81">
        <f t="shared" si="73"/>
        <v>1510</v>
      </c>
      <c r="Y233" s="81">
        <f t="shared" si="74"/>
        <v>25647.909183226162</v>
      </c>
      <c r="Z233" s="81">
        <f t="shared" si="75"/>
        <v>66350.169763826983</v>
      </c>
      <c r="AA233" s="114">
        <f t="shared" si="76"/>
        <v>1.1751289098532494</v>
      </c>
      <c r="AC233" s="82">
        <f t="shared" si="77"/>
        <v>25647.909183226162</v>
      </c>
      <c r="AD233" s="128">
        <f t="shared" si="78"/>
        <v>25648</v>
      </c>
      <c r="AE233" s="81">
        <f t="shared" si="61"/>
        <v>4873.1027448129707</v>
      </c>
      <c r="AF233" s="81">
        <f t="shared" si="79"/>
        <v>4873</v>
      </c>
      <c r="AG233" s="129">
        <f t="shared" si="80"/>
        <v>30521</v>
      </c>
    </row>
    <row r="234" spans="1:33" ht="50.1" customHeight="1" x14ac:dyDescent="0.25">
      <c r="A234" s="113">
        <v>222</v>
      </c>
      <c r="B234" s="19" t="s">
        <v>258</v>
      </c>
      <c r="C234" s="20" t="s">
        <v>11</v>
      </c>
      <c r="D234" s="17">
        <v>1</v>
      </c>
      <c r="E234" s="100">
        <v>8150</v>
      </c>
      <c r="F234" s="18"/>
      <c r="G234" s="18">
        <v>10256</v>
      </c>
      <c r="H234" s="22">
        <v>5630.2521008403364</v>
      </c>
      <c r="I234" s="22">
        <v>42959</v>
      </c>
      <c r="J234" s="77"/>
      <c r="K234" s="77">
        <v>178487.3949579832</v>
      </c>
      <c r="M234" s="81">
        <f t="shared" si="62"/>
        <v>-24819.280150880142</v>
      </c>
      <c r="N234" s="81">
        <f t="shared" si="63"/>
        <v>123012.33897440956</v>
      </c>
      <c r="O234" s="81">
        <f t="shared" si="64"/>
        <v>8150</v>
      </c>
      <c r="P234" s="81">
        <f t="shared" si="65"/>
        <v>0</v>
      </c>
      <c r="Q234" s="81">
        <f t="shared" si="66"/>
        <v>10256</v>
      </c>
      <c r="R234" s="81">
        <f t="shared" si="67"/>
        <v>5630.2521008403364</v>
      </c>
      <c r="S234" s="81">
        <f t="shared" si="68"/>
        <v>42959</v>
      </c>
      <c r="T234" s="81">
        <f t="shared" si="69"/>
        <v>0</v>
      </c>
      <c r="U234" s="81" t="str">
        <f t="shared" si="70"/>
        <v/>
      </c>
      <c r="V234" s="98">
        <f t="shared" si="71"/>
        <v>66995.252100840327</v>
      </c>
      <c r="W234" s="81">
        <f t="shared" si="72"/>
        <v>49096.529411764706</v>
      </c>
      <c r="X234" s="81">
        <f t="shared" si="73"/>
        <v>5630.2521008403364</v>
      </c>
      <c r="Y234" s="81">
        <f t="shared" si="74"/>
        <v>20486.37109225311</v>
      </c>
      <c r="Z234" s="81">
        <f t="shared" si="75"/>
        <v>73915.809562644848</v>
      </c>
      <c r="AA234" s="114">
        <f t="shared" si="76"/>
        <v>1.5055200530107704</v>
      </c>
      <c r="AC234" s="82">
        <f t="shared" si="77"/>
        <v>20486.37109225311</v>
      </c>
      <c r="AD234" s="128">
        <f t="shared" si="78"/>
        <v>20486</v>
      </c>
      <c r="AE234" s="81">
        <f t="shared" si="61"/>
        <v>3892.4105075280909</v>
      </c>
      <c r="AF234" s="81">
        <f t="shared" si="79"/>
        <v>3892</v>
      </c>
      <c r="AG234" s="129">
        <f t="shared" si="80"/>
        <v>24378</v>
      </c>
    </row>
    <row r="235" spans="1:33" ht="50.1" customHeight="1" x14ac:dyDescent="0.25">
      <c r="A235" s="113">
        <v>223</v>
      </c>
      <c r="B235" s="19" t="s">
        <v>259</v>
      </c>
      <c r="C235" s="20" t="s">
        <v>11</v>
      </c>
      <c r="D235" s="17">
        <v>1</v>
      </c>
      <c r="E235" s="100">
        <v>49758</v>
      </c>
      <c r="F235" s="18"/>
      <c r="G235" s="18">
        <v>74400</v>
      </c>
      <c r="H235" s="22">
        <v>76754.201680672268</v>
      </c>
      <c r="I235" s="22">
        <v>149558</v>
      </c>
      <c r="J235" s="77"/>
      <c r="K235" s="77">
        <v>207226.89075630254</v>
      </c>
      <c r="M235" s="81">
        <f t="shared" si="62"/>
        <v>46332.4474765614</v>
      </c>
      <c r="N235" s="81">
        <f t="shared" si="63"/>
        <v>176746.3894982285</v>
      </c>
      <c r="O235" s="81">
        <f t="shared" si="64"/>
        <v>49758</v>
      </c>
      <c r="P235" s="81" t="str">
        <f t="shared" si="65"/>
        <v/>
      </c>
      <c r="Q235" s="81">
        <f t="shared" si="66"/>
        <v>74400</v>
      </c>
      <c r="R235" s="81">
        <f t="shared" si="67"/>
        <v>76754.201680672268</v>
      </c>
      <c r="S235" s="81">
        <f t="shared" si="68"/>
        <v>149558</v>
      </c>
      <c r="T235" s="81" t="str">
        <f t="shared" si="69"/>
        <v/>
      </c>
      <c r="U235" s="81" t="str">
        <f t="shared" si="70"/>
        <v/>
      </c>
      <c r="V235" s="98">
        <f t="shared" si="71"/>
        <v>350470.20168067224</v>
      </c>
      <c r="W235" s="81">
        <f t="shared" si="72"/>
        <v>111539.41848739496</v>
      </c>
      <c r="X235" s="81">
        <f t="shared" si="73"/>
        <v>49758</v>
      </c>
      <c r="Y235" s="81">
        <f t="shared" si="74"/>
        <v>97489.704496382852</v>
      </c>
      <c r="Z235" s="81">
        <f t="shared" si="75"/>
        <v>65206.971010833557</v>
      </c>
      <c r="AA235" s="114">
        <f t="shared" si="76"/>
        <v>0.58460920717640807</v>
      </c>
      <c r="AC235" s="82">
        <f t="shared" si="77"/>
        <v>97489.704496382852</v>
      </c>
      <c r="AD235" s="128">
        <f t="shared" si="78"/>
        <v>97490</v>
      </c>
      <c r="AE235" s="81">
        <f t="shared" si="61"/>
        <v>18523.043854312742</v>
      </c>
      <c r="AF235" s="81">
        <f t="shared" si="79"/>
        <v>18523</v>
      </c>
      <c r="AG235" s="129">
        <f t="shared" si="80"/>
        <v>116013</v>
      </c>
    </row>
    <row r="236" spans="1:33" ht="50.1" customHeight="1" x14ac:dyDescent="0.25">
      <c r="A236" s="113">
        <v>224</v>
      </c>
      <c r="B236" s="19" t="s">
        <v>260</v>
      </c>
      <c r="C236" s="20" t="s">
        <v>11</v>
      </c>
      <c r="D236" s="17">
        <v>1</v>
      </c>
      <c r="E236" s="100">
        <v>106929</v>
      </c>
      <c r="F236" s="18"/>
      <c r="G236" s="18">
        <v>107800</v>
      </c>
      <c r="H236" s="22">
        <v>65619.747899159658</v>
      </c>
      <c r="I236" s="22">
        <v>2542650</v>
      </c>
      <c r="J236" s="77"/>
      <c r="K236" s="77">
        <v>210252.10084033615</v>
      </c>
      <c r="M236" s="81">
        <f t="shared" si="62"/>
        <v>-476921.86621548689</v>
      </c>
      <c r="N236" s="81">
        <f t="shared" si="63"/>
        <v>1690222.2057112851</v>
      </c>
      <c r="O236" s="81">
        <f t="shared" si="64"/>
        <v>106929</v>
      </c>
      <c r="P236" s="81">
        <f t="shared" si="65"/>
        <v>0</v>
      </c>
      <c r="Q236" s="81">
        <f t="shared" si="66"/>
        <v>107800</v>
      </c>
      <c r="R236" s="81">
        <f t="shared" si="67"/>
        <v>65619.747899159658</v>
      </c>
      <c r="S236" s="81" t="str">
        <f t="shared" si="68"/>
        <v/>
      </c>
      <c r="T236" s="81">
        <f t="shared" si="69"/>
        <v>0</v>
      </c>
      <c r="U236" s="81">
        <f t="shared" si="70"/>
        <v>210252.10084033615</v>
      </c>
      <c r="V236" s="98">
        <f t="shared" si="71"/>
        <v>490600.84873949585</v>
      </c>
      <c r="W236" s="81">
        <f t="shared" si="72"/>
        <v>606650.16974789917</v>
      </c>
      <c r="X236" s="81">
        <f t="shared" si="73"/>
        <v>65619.747899159658</v>
      </c>
      <c r="Y236" s="81">
        <f t="shared" si="74"/>
        <v>209582.56447393846</v>
      </c>
      <c r="Z236" s="81">
        <f t="shared" si="75"/>
        <v>1083572.0359633861</v>
      </c>
      <c r="AA236" s="114">
        <f t="shared" si="76"/>
        <v>1.7861563220425332</v>
      </c>
      <c r="AC236" s="82">
        <f t="shared" si="77"/>
        <v>209582.56447393846</v>
      </c>
      <c r="AD236" s="128">
        <f t="shared" si="78"/>
        <v>209583</v>
      </c>
      <c r="AE236" s="81">
        <f t="shared" si="61"/>
        <v>39820.687250048308</v>
      </c>
      <c r="AF236" s="81">
        <f t="shared" si="79"/>
        <v>39821</v>
      </c>
      <c r="AG236" s="129">
        <f t="shared" si="80"/>
        <v>249404</v>
      </c>
    </row>
    <row r="237" spans="1:33" ht="50.1" customHeight="1" x14ac:dyDescent="0.25">
      <c r="A237" s="113">
        <v>225</v>
      </c>
      <c r="B237" s="19" t="s">
        <v>261</v>
      </c>
      <c r="C237" s="20" t="s">
        <v>11</v>
      </c>
      <c r="D237" s="17">
        <v>1</v>
      </c>
      <c r="E237" s="100">
        <v>903937</v>
      </c>
      <c r="F237" s="18"/>
      <c r="G237" s="18">
        <v>2198000</v>
      </c>
      <c r="H237" s="22">
        <v>831806.72268907563</v>
      </c>
      <c r="I237" s="22">
        <v>9360</v>
      </c>
      <c r="J237" s="77"/>
      <c r="K237" s="77">
        <v>223865.5462184874</v>
      </c>
      <c r="M237" s="81">
        <f t="shared" si="62"/>
        <v>-20667.81534130848</v>
      </c>
      <c r="N237" s="81">
        <f t="shared" si="63"/>
        <v>1687455.5229043337</v>
      </c>
      <c r="O237" s="81">
        <f t="shared" si="64"/>
        <v>903937</v>
      </c>
      <c r="P237" s="81">
        <f t="shared" si="65"/>
        <v>0</v>
      </c>
      <c r="Q237" s="81" t="str">
        <f t="shared" si="66"/>
        <v/>
      </c>
      <c r="R237" s="81">
        <f t="shared" si="67"/>
        <v>831806.72268907563</v>
      </c>
      <c r="S237" s="81">
        <f t="shared" si="68"/>
        <v>9360</v>
      </c>
      <c r="T237" s="81">
        <f t="shared" si="69"/>
        <v>0</v>
      </c>
      <c r="U237" s="81">
        <f t="shared" si="70"/>
        <v>223865.5462184874</v>
      </c>
      <c r="V237" s="98">
        <f t="shared" si="71"/>
        <v>1968969.2689075631</v>
      </c>
      <c r="W237" s="81">
        <f t="shared" si="72"/>
        <v>833393.85378151259</v>
      </c>
      <c r="X237" s="81">
        <f t="shared" si="73"/>
        <v>9360</v>
      </c>
      <c r="Y237" s="81">
        <f t="shared" si="74"/>
        <v>322025.5102591553</v>
      </c>
      <c r="Z237" s="81">
        <f t="shared" si="75"/>
        <v>854061.66912282107</v>
      </c>
      <c r="AA237" s="114">
        <f t="shared" si="76"/>
        <v>1.0247995773517269</v>
      </c>
      <c r="AC237" s="82">
        <f t="shared" si="77"/>
        <v>322025.5102591553</v>
      </c>
      <c r="AD237" s="128">
        <f t="shared" si="78"/>
        <v>322026</v>
      </c>
      <c r="AE237" s="81">
        <f t="shared" si="61"/>
        <v>61184.846949239502</v>
      </c>
      <c r="AF237" s="81">
        <f t="shared" si="79"/>
        <v>61185</v>
      </c>
      <c r="AG237" s="129">
        <f t="shared" si="80"/>
        <v>383211</v>
      </c>
    </row>
    <row r="238" spans="1:33" ht="50.1" customHeight="1" x14ac:dyDescent="0.25">
      <c r="A238" s="113">
        <v>226</v>
      </c>
      <c r="B238" s="19" t="s">
        <v>262</v>
      </c>
      <c r="C238" s="20" t="s">
        <v>11</v>
      </c>
      <c r="D238" s="17">
        <v>1</v>
      </c>
      <c r="E238" s="100">
        <v>21312</v>
      </c>
      <c r="F238" s="18"/>
      <c r="G238" s="18">
        <v>10124</v>
      </c>
      <c r="H238" s="22">
        <v>4836.6013071895422</v>
      </c>
      <c r="I238" s="22">
        <v>7706</v>
      </c>
      <c r="J238" s="77"/>
      <c r="K238" s="77">
        <v>184537.81512605044</v>
      </c>
      <c r="M238" s="81">
        <f t="shared" si="62"/>
        <v>-32158.335248743169</v>
      </c>
      <c r="N238" s="81">
        <f t="shared" si="63"/>
        <v>123564.90182203917</v>
      </c>
      <c r="O238" s="81">
        <f t="shared" si="64"/>
        <v>21312</v>
      </c>
      <c r="P238" s="81">
        <f t="shared" si="65"/>
        <v>0</v>
      </c>
      <c r="Q238" s="81">
        <f t="shared" si="66"/>
        <v>10124</v>
      </c>
      <c r="R238" s="81">
        <f t="shared" si="67"/>
        <v>4836.6013071895422</v>
      </c>
      <c r="S238" s="81">
        <f t="shared" si="68"/>
        <v>7706</v>
      </c>
      <c r="T238" s="81">
        <f t="shared" si="69"/>
        <v>0</v>
      </c>
      <c r="U238" s="81" t="str">
        <f t="shared" si="70"/>
        <v/>
      </c>
      <c r="V238" s="98">
        <f t="shared" si="71"/>
        <v>43978.601307189543</v>
      </c>
      <c r="W238" s="81">
        <f t="shared" si="72"/>
        <v>45703.283286648002</v>
      </c>
      <c r="X238" s="81">
        <f t="shared" si="73"/>
        <v>4836.6013071895422</v>
      </c>
      <c r="Y238" s="81">
        <f t="shared" si="74"/>
        <v>17150.871868145761</v>
      </c>
      <c r="Z238" s="81">
        <f t="shared" si="75"/>
        <v>77861.618535391171</v>
      </c>
      <c r="AA238" s="114">
        <f t="shared" si="76"/>
        <v>1.7036329326067932</v>
      </c>
      <c r="AC238" s="82">
        <f t="shared" si="77"/>
        <v>17150.871868145761</v>
      </c>
      <c r="AD238" s="128">
        <f t="shared" si="78"/>
        <v>17151</v>
      </c>
      <c r="AE238" s="81">
        <f t="shared" si="61"/>
        <v>3258.6656549476947</v>
      </c>
      <c r="AF238" s="81">
        <f t="shared" si="79"/>
        <v>3259</v>
      </c>
      <c r="AG238" s="129">
        <f t="shared" si="80"/>
        <v>20410</v>
      </c>
    </row>
    <row r="239" spans="1:33" ht="50.1" customHeight="1" x14ac:dyDescent="0.25">
      <c r="A239" s="113">
        <v>227</v>
      </c>
      <c r="B239" s="19" t="s">
        <v>263</v>
      </c>
      <c r="C239" s="20" t="s">
        <v>11</v>
      </c>
      <c r="D239" s="17">
        <v>1</v>
      </c>
      <c r="E239" s="100">
        <v>12484</v>
      </c>
      <c r="F239" s="18"/>
      <c r="G239" s="18">
        <v>6462</v>
      </c>
      <c r="H239" s="22">
        <v>4836.6013071895422</v>
      </c>
      <c r="I239" s="22">
        <v>19866</v>
      </c>
      <c r="J239" s="77"/>
      <c r="K239" s="77">
        <v>190588.23529411765</v>
      </c>
      <c r="M239" s="81">
        <f t="shared" si="62"/>
        <v>-33722.718127957429</v>
      </c>
      <c r="N239" s="81">
        <f t="shared" si="63"/>
        <v>127417.45276848032</v>
      </c>
      <c r="O239" s="81">
        <f t="shared" si="64"/>
        <v>12484</v>
      </c>
      <c r="P239" s="81">
        <f t="shared" si="65"/>
        <v>0</v>
      </c>
      <c r="Q239" s="81">
        <f t="shared" si="66"/>
        <v>6462</v>
      </c>
      <c r="R239" s="81">
        <f t="shared" si="67"/>
        <v>4836.6013071895422</v>
      </c>
      <c r="S239" s="81">
        <f t="shared" si="68"/>
        <v>19866</v>
      </c>
      <c r="T239" s="81">
        <f t="shared" si="69"/>
        <v>0</v>
      </c>
      <c r="U239" s="81" t="str">
        <f t="shared" si="70"/>
        <v/>
      </c>
      <c r="V239" s="98">
        <f t="shared" si="71"/>
        <v>43648.601307189543</v>
      </c>
      <c r="W239" s="81">
        <f t="shared" si="72"/>
        <v>46847.367320261445</v>
      </c>
      <c r="X239" s="81">
        <f t="shared" si="73"/>
        <v>4836.6013071895422</v>
      </c>
      <c r="Y239" s="81">
        <f t="shared" si="74"/>
        <v>17135.37071119183</v>
      </c>
      <c r="Z239" s="81">
        <f t="shared" si="75"/>
        <v>80570.085448218873</v>
      </c>
      <c r="AA239" s="114">
        <f t="shared" si="76"/>
        <v>1.7198423317455533</v>
      </c>
      <c r="AC239" s="82">
        <f t="shared" si="77"/>
        <v>17135.37071119183</v>
      </c>
      <c r="AD239" s="128">
        <f t="shared" si="78"/>
        <v>17135</v>
      </c>
      <c r="AE239" s="81">
        <f t="shared" si="61"/>
        <v>3255.7204351264477</v>
      </c>
      <c r="AF239" s="81">
        <f t="shared" si="79"/>
        <v>3256</v>
      </c>
      <c r="AG239" s="129">
        <f t="shared" si="80"/>
        <v>20391</v>
      </c>
    </row>
    <row r="240" spans="1:33" ht="50.1" customHeight="1" x14ac:dyDescent="0.25">
      <c r="A240" s="113">
        <v>228</v>
      </c>
      <c r="B240" s="19" t="s">
        <v>264</v>
      </c>
      <c r="C240" s="20" t="s">
        <v>11</v>
      </c>
      <c r="D240" s="17">
        <v>1</v>
      </c>
      <c r="E240" s="100">
        <v>40919</v>
      </c>
      <c r="F240" s="18"/>
      <c r="G240" s="18">
        <v>33445</v>
      </c>
      <c r="H240" s="22">
        <v>14537.81512605042</v>
      </c>
      <c r="I240" s="22"/>
      <c r="J240" s="77"/>
      <c r="K240" s="77">
        <v>205714.28571428571</v>
      </c>
      <c r="M240" s="81">
        <f t="shared" si="62"/>
        <v>-15083.389452479474</v>
      </c>
      <c r="N240" s="81">
        <f t="shared" si="63"/>
        <v>162391.43987264752</v>
      </c>
      <c r="O240" s="81">
        <f t="shared" si="64"/>
        <v>40919</v>
      </c>
      <c r="P240" s="81">
        <f t="shared" si="65"/>
        <v>0</v>
      </c>
      <c r="Q240" s="81">
        <f t="shared" si="66"/>
        <v>33445</v>
      </c>
      <c r="R240" s="81">
        <f t="shared" si="67"/>
        <v>14537.81512605042</v>
      </c>
      <c r="S240" s="81">
        <f t="shared" si="68"/>
        <v>0</v>
      </c>
      <c r="T240" s="81">
        <f t="shared" si="69"/>
        <v>0</v>
      </c>
      <c r="U240" s="81" t="str">
        <f t="shared" si="70"/>
        <v/>
      </c>
      <c r="V240" s="98">
        <f t="shared" si="71"/>
        <v>88901.815126050424</v>
      </c>
      <c r="W240" s="81">
        <f t="shared" si="72"/>
        <v>73654.02521008403</v>
      </c>
      <c r="X240" s="81">
        <f t="shared" si="73"/>
        <v>14537.81512605042</v>
      </c>
      <c r="Y240" s="81">
        <f t="shared" si="74"/>
        <v>44978.49829127876</v>
      </c>
      <c r="Z240" s="81">
        <f t="shared" si="75"/>
        <v>88737.414662563504</v>
      </c>
      <c r="AA240" s="114">
        <f t="shared" si="76"/>
        <v>1.2047870351885994</v>
      </c>
      <c r="AC240" s="82">
        <f t="shared" si="77"/>
        <v>44978.49829127876</v>
      </c>
      <c r="AD240" s="128">
        <f t="shared" si="78"/>
        <v>44978</v>
      </c>
      <c r="AE240" s="81">
        <f t="shared" si="61"/>
        <v>8545.914675342965</v>
      </c>
      <c r="AF240" s="81">
        <f t="shared" si="79"/>
        <v>8546</v>
      </c>
      <c r="AG240" s="129">
        <f t="shared" si="80"/>
        <v>53524</v>
      </c>
    </row>
    <row r="241" spans="1:33" ht="50.1" customHeight="1" x14ac:dyDescent="0.25">
      <c r="A241" s="113">
        <v>229</v>
      </c>
      <c r="B241" s="19" t="s">
        <v>265</v>
      </c>
      <c r="C241" s="20" t="s">
        <v>11</v>
      </c>
      <c r="D241" s="17">
        <v>1</v>
      </c>
      <c r="E241" s="100">
        <v>18018</v>
      </c>
      <c r="F241" s="18"/>
      <c r="G241" s="18">
        <v>41800</v>
      </c>
      <c r="H241" s="22">
        <v>18534.080298786179</v>
      </c>
      <c r="I241" s="22">
        <v>5994</v>
      </c>
      <c r="J241" s="77"/>
      <c r="K241" s="77">
        <v>204201.68067226891</v>
      </c>
      <c r="M241" s="81">
        <f t="shared" si="62"/>
        <v>-25202.58927134773</v>
      </c>
      <c r="N241" s="81">
        <f t="shared" si="63"/>
        <v>140621.69365976975</v>
      </c>
      <c r="O241" s="81">
        <f t="shared" si="64"/>
        <v>18018</v>
      </c>
      <c r="P241" s="81">
        <f t="shared" si="65"/>
        <v>0</v>
      </c>
      <c r="Q241" s="81">
        <f t="shared" si="66"/>
        <v>41800</v>
      </c>
      <c r="R241" s="81">
        <f t="shared" si="67"/>
        <v>18534.080298786179</v>
      </c>
      <c r="S241" s="81">
        <f t="shared" si="68"/>
        <v>5994</v>
      </c>
      <c r="T241" s="81">
        <f t="shared" si="69"/>
        <v>0</v>
      </c>
      <c r="U241" s="81" t="str">
        <f t="shared" si="70"/>
        <v/>
      </c>
      <c r="V241" s="98">
        <f t="shared" si="71"/>
        <v>84346.080298786183</v>
      </c>
      <c r="W241" s="81">
        <f t="shared" si="72"/>
        <v>57709.552194211014</v>
      </c>
      <c r="X241" s="81">
        <f t="shared" si="73"/>
        <v>5994</v>
      </c>
      <c r="Y241" s="81">
        <f t="shared" si="74"/>
        <v>27959.280496186137</v>
      </c>
      <c r="Z241" s="81">
        <f t="shared" si="75"/>
        <v>82912.141465558743</v>
      </c>
      <c r="AA241" s="114">
        <f t="shared" si="76"/>
        <v>1.4367143447333119</v>
      </c>
      <c r="AC241" s="82">
        <f t="shared" si="77"/>
        <v>27959.280496186137</v>
      </c>
      <c r="AD241" s="128">
        <f t="shared" si="78"/>
        <v>27959</v>
      </c>
      <c r="AE241" s="81">
        <f t="shared" si="61"/>
        <v>5312.2632942753662</v>
      </c>
      <c r="AF241" s="81">
        <f t="shared" si="79"/>
        <v>5312</v>
      </c>
      <c r="AG241" s="129">
        <f t="shared" si="80"/>
        <v>33271</v>
      </c>
    </row>
    <row r="242" spans="1:33" ht="50.1" customHeight="1" x14ac:dyDescent="0.25">
      <c r="A242" s="113">
        <v>230</v>
      </c>
      <c r="B242" s="19" t="s">
        <v>266</v>
      </c>
      <c r="C242" s="20" t="s">
        <v>11</v>
      </c>
      <c r="D242" s="17">
        <v>1</v>
      </c>
      <c r="E242" s="100">
        <v>11934</v>
      </c>
      <c r="F242" s="18"/>
      <c r="G242" s="18">
        <v>6030</v>
      </c>
      <c r="H242" s="22">
        <v>7731.09243697479</v>
      </c>
      <c r="I242" s="22">
        <v>11169405</v>
      </c>
      <c r="J242" s="77"/>
      <c r="K242" s="77">
        <v>186050.42016806724</v>
      </c>
      <c r="M242" s="81">
        <f t="shared" si="62"/>
        <v>-2695800.2665988845</v>
      </c>
      <c r="N242" s="81">
        <f t="shared" si="63"/>
        <v>7248260.4716409016</v>
      </c>
      <c r="O242" s="81">
        <f t="shared" si="64"/>
        <v>11934</v>
      </c>
      <c r="P242" s="81">
        <f t="shared" si="65"/>
        <v>0</v>
      </c>
      <c r="Q242" s="81">
        <f t="shared" si="66"/>
        <v>6030</v>
      </c>
      <c r="R242" s="81">
        <f t="shared" si="67"/>
        <v>7731.09243697479</v>
      </c>
      <c r="S242" s="81" t="str">
        <f t="shared" si="68"/>
        <v/>
      </c>
      <c r="T242" s="81">
        <f t="shared" si="69"/>
        <v>0</v>
      </c>
      <c r="U242" s="81">
        <f t="shared" si="70"/>
        <v>186050.42016806724</v>
      </c>
      <c r="V242" s="98">
        <f t="shared" si="71"/>
        <v>211745.51260504202</v>
      </c>
      <c r="W242" s="81">
        <f t="shared" si="72"/>
        <v>2276230.1025210083</v>
      </c>
      <c r="X242" s="81">
        <f t="shared" si="73"/>
        <v>6030</v>
      </c>
      <c r="Y242" s="81">
        <f t="shared" si="74"/>
        <v>64953.264174170734</v>
      </c>
      <c r="Z242" s="81">
        <f t="shared" si="75"/>
        <v>4972030.3691198928</v>
      </c>
      <c r="AA242" s="114">
        <f t="shared" si="76"/>
        <v>2.1843267794469403</v>
      </c>
      <c r="AC242" s="82">
        <f t="shared" si="77"/>
        <v>64953.264174170734</v>
      </c>
      <c r="AD242" s="128">
        <f t="shared" si="78"/>
        <v>64953</v>
      </c>
      <c r="AE242" s="81">
        <f t="shared" si="61"/>
        <v>12341.120193092438</v>
      </c>
      <c r="AF242" s="81">
        <f t="shared" si="79"/>
        <v>12341</v>
      </c>
      <c r="AG242" s="129">
        <f t="shared" si="80"/>
        <v>77294</v>
      </c>
    </row>
    <row r="243" spans="1:33" ht="50.1" customHeight="1" x14ac:dyDescent="0.25">
      <c r="A243" s="113">
        <v>231</v>
      </c>
      <c r="B243" s="19" t="s">
        <v>267</v>
      </c>
      <c r="C243" s="20" t="s">
        <v>11</v>
      </c>
      <c r="D243" s="17">
        <v>1</v>
      </c>
      <c r="E243" s="100">
        <v>3264</v>
      </c>
      <c r="F243" s="18"/>
      <c r="G243" s="18">
        <v>3529</v>
      </c>
      <c r="H243" s="22">
        <v>3576.0971055088703</v>
      </c>
      <c r="I243" s="22">
        <v>11169405</v>
      </c>
      <c r="J243" s="77"/>
      <c r="K243" s="77">
        <v>199663.8655462185</v>
      </c>
      <c r="M243" s="81">
        <f t="shared" si="62"/>
        <v>-2696465.6717719184</v>
      </c>
      <c r="N243" s="81">
        <f t="shared" si="63"/>
        <v>7248240.8568326095</v>
      </c>
      <c r="O243" s="81">
        <f t="shared" si="64"/>
        <v>3264</v>
      </c>
      <c r="P243" s="81">
        <f t="shared" si="65"/>
        <v>0</v>
      </c>
      <c r="Q243" s="81">
        <f t="shared" si="66"/>
        <v>3529</v>
      </c>
      <c r="R243" s="81">
        <f t="shared" si="67"/>
        <v>3576.0971055088703</v>
      </c>
      <c r="S243" s="81" t="str">
        <f t="shared" si="68"/>
        <v/>
      </c>
      <c r="T243" s="81">
        <f t="shared" si="69"/>
        <v>0</v>
      </c>
      <c r="U243" s="81">
        <f t="shared" si="70"/>
        <v>199663.8655462185</v>
      </c>
      <c r="V243" s="98">
        <f t="shared" si="71"/>
        <v>210032.96265172737</v>
      </c>
      <c r="W243" s="81">
        <f t="shared" si="72"/>
        <v>2275887.5925303455</v>
      </c>
      <c r="X243" s="81">
        <f t="shared" si="73"/>
        <v>3264</v>
      </c>
      <c r="Y243" s="81">
        <f t="shared" si="74"/>
        <v>39140.658238653283</v>
      </c>
      <c r="Z243" s="81">
        <f t="shared" si="75"/>
        <v>4972353.264302264</v>
      </c>
      <c r="AA243" s="114">
        <f t="shared" si="76"/>
        <v>2.1847973865765362</v>
      </c>
      <c r="AC243" s="82">
        <f t="shared" si="77"/>
        <v>39140.658238653283</v>
      </c>
      <c r="AD243" s="128">
        <f t="shared" si="78"/>
        <v>39141</v>
      </c>
      <c r="AE243" s="81">
        <f t="shared" si="61"/>
        <v>7436.7250653441242</v>
      </c>
      <c r="AF243" s="81">
        <f t="shared" si="79"/>
        <v>7437</v>
      </c>
      <c r="AG243" s="129">
        <f t="shared" si="80"/>
        <v>46578</v>
      </c>
    </row>
    <row r="244" spans="1:33" ht="50.1" customHeight="1" x14ac:dyDescent="0.25">
      <c r="A244" s="113">
        <v>232</v>
      </c>
      <c r="B244" s="19" t="s">
        <v>268</v>
      </c>
      <c r="C244" s="20" t="s">
        <v>11</v>
      </c>
      <c r="D244" s="17">
        <v>1</v>
      </c>
      <c r="E244" s="100">
        <v>3218</v>
      </c>
      <c r="F244" s="18"/>
      <c r="G244" s="18">
        <v>2521</v>
      </c>
      <c r="H244" s="22">
        <v>3249.2997198879552</v>
      </c>
      <c r="I244" s="22">
        <v>70132</v>
      </c>
      <c r="J244" s="77"/>
      <c r="K244" s="77">
        <v>192100.84033613445</v>
      </c>
      <c r="M244" s="81">
        <f t="shared" si="62"/>
        <v>-28121.295469286088</v>
      </c>
      <c r="N244" s="81">
        <f t="shared" si="63"/>
        <v>136609.75149169506</v>
      </c>
      <c r="O244" s="81">
        <f t="shared" si="64"/>
        <v>3218</v>
      </c>
      <c r="P244" s="81">
        <f t="shared" si="65"/>
        <v>0</v>
      </c>
      <c r="Q244" s="81">
        <f t="shared" si="66"/>
        <v>2521</v>
      </c>
      <c r="R244" s="81">
        <f t="shared" si="67"/>
        <v>3249.2997198879552</v>
      </c>
      <c r="S244" s="81">
        <f t="shared" si="68"/>
        <v>70132</v>
      </c>
      <c r="T244" s="81">
        <f t="shared" si="69"/>
        <v>0</v>
      </c>
      <c r="U244" s="81" t="str">
        <f t="shared" si="70"/>
        <v/>
      </c>
      <c r="V244" s="98">
        <f t="shared" si="71"/>
        <v>79120.29971988796</v>
      </c>
      <c r="W244" s="81">
        <f t="shared" si="72"/>
        <v>54244.22801120449</v>
      </c>
      <c r="X244" s="81">
        <f t="shared" si="73"/>
        <v>2521</v>
      </c>
      <c r="Y244" s="81">
        <f t="shared" si="74"/>
        <v>12884.834051082662</v>
      </c>
      <c r="Z244" s="81">
        <f t="shared" si="75"/>
        <v>82365.523480490578</v>
      </c>
      <c r="AA244" s="114">
        <f t="shared" si="76"/>
        <v>1.5184200513182242</v>
      </c>
      <c r="AC244" s="82">
        <f t="shared" si="77"/>
        <v>12884.834051082662</v>
      </c>
      <c r="AD244" s="128">
        <f t="shared" si="78"/>
        <v>12885</v>
      </c>
      <c r="AE244" s="81">
        <f t="shared" si="61"/>
        <v>2448.1184697057056</v>
      </c>
      <c r="AF244" s="81">
        <f t="shared" si="79"/>
        <v>2448</v>
      </c>
      <c r="AG244" s="129">
        <f t="shared" si="80"/>
        <v>15333</v>
      </c>
    </row>
    <row r="245" spans="1:33" ht="50.1" customHeight="1" x14ac:dyDescent="0.25">
      <c r="A245" s="113">
        <v>233</v>
      </c>
      <c r="B245" s="19" t="s">
        <v>269</v>
      </c>
      <c r="C245" s="20" t="s">
        <v>11</v>
      </c>
      <c r="D245" s="17">
        <v>1</v>
      </c>
      <c r="E245" s="100">
        <v>120678</v>
      </c>
      <c r="F245" s="18"/>
      <c r="G245" s="18">
        <v>139328</v>
      </c>
      <c r="H245" s="22">
        <v>70871.848739495792</v>
      </c>
      <c r="I245" s="22">
        <v>1183200</v>
      </c>
      <c r="J245" s="77"/>
      <c r="K245" s="77">
        <v>213277.31092436975</v>
      </c>
      <c r="M245" s="81">
        <f t="shared" si="62"/>
        <v>-125617.22201849252</v>
      </c>
      <c r="N245" s="81">
        <f t="shared" si="63"/>
        <v>816559.28588403878</v>
      </c>
      <c r="O245" s="81">
        <f t="shared" si="64"/>
        <v>120678</v>
      </c>
      <c r="P245" s="81">
        <f t="shared" si="65"/>
        <v>0</v>
      </c>
      <c r="Q245" s="81">
        <f t="shared" si="66"/>
        <v>139328</v>
      </c>
      <c r="R245" s="81">
        <f t="shared" si="67"/>
        <v>70871.848739495792</v>
      </c>
      <c r="S245" s="81" t="str">
        <f t="shared" si="68"/>
        <v/>
      </c>
      <c r="T245" s="81">
        <f t="shared" si="69"/>
        <v>0</v>
      </c>
      <c r="U245" s="81">
        <f t="shared" si="70"/>
        <v>213277.31092436975</v>
      </c>
      <c r="V245" s="98">
        <f t="shared" si="71"/>
        <v>544155.15966386558</v>
      </c>
      <c r="W245" s="81">
        <f t="shared" si="72"/>
        <v>345471.03193277313</v>
      </c>
      <c r="X245" s="81">
        <f t="shared" si="73"/>
        <v>70871.848739495792</v>
      </c>
      <c r="Y245" s="81">
        <f t="shared" si="74"/>
        <v>197527.97760716049</v>
      </c>
      <c r="Z245" s="81">
        <f t="shared" si="75"/>
        <v>471088.25395126565</v>
      </c>
      <c r="AA245" s="114">
        <f t="shared" si="76"/>
        <v>1.363611447581333</v>
      </c>
      <c r="AC245" s="82">
        <f t="shared" si="77"/>
        <v>197527.97760716049</v>
      </c>
      <c r="AD245" s="128">
        <f t="shared" si="78"/>
        <v>197528</v>
      </c>
      <c r="AE245" s="81">
        <f t="shared" si="61"/>
        <v>37530.315745360494</v>
      </c>
      <c r="AF245" s="81">
        <f t="shared" si="79"/>
        <v>37530</v>
      </c>
      <c r="AG245" s="129">
        <f t="shared" si="80"/>
        <v>235058</v>
      </c>
    </row>
    <row r="246" spans="1:33" ht="50.1" customHeight="1" x14ac:dyDescent="0.25">
      <c r="A246" s="113">
        <v>234</v>
      </c>
      <c r="B246" s="19" t="s">
        <v>270</v>
      </c>
      <c r="C246" s="20" t="s">
        <v>11</v>
      </c>
      <c r="D246" s="17">
        <v>1</v>
      </c>
      <c r="E246" s="100">
        <v>14507</v>
      </c>
      <c r="F246" s="18"/>
      <c r="G246" s="18">
        <v>11597</v>
      </c>
      <c r="H246" s="22">
        <v>17245.564892623715</v>
      </c>
      <c r="I246" s="22">
        <v>2491637</v>
      </c>
      <c r="J246" s="77"/>
      <c r="K246" s="77">
        <v>193613.44537815126</v>
      </c>
      <c r="M246" s="81">
        <f t="shared" si="62"/>
        <v>-544845.43107637588</v>
      </c>
      <c r="N246" s="81">
        <f t="shared" si="63"/>
        <v>1636285.435184686</v>
      </c>
      <c r="O246" s="81">
        <f t="shared" si="64"/>
        <v>14507</v>
      </c>
      <c r="P246" s="81">
        <f t="shared" si="65"/>
        <v>0</v>
      </c>
      <c r="Q246" s="81">
        <f t="shared" si="66"/>
        <v>11597</v>
      </c>
      <c r="R246" s="81">
        <f t="shared" si="67"/>
        <v>17245.564892623715</v>
      </c>
      <c r="S246" s="81" t="str">
        <f t="shared" si="68"/>
        <v/>
      </c>
      <c r="T246" s="81">
        <f t="shared" si="69"/>
        <v>0</v>
      </c>
      <c r="U246" s="81">
        <f t="shared" si="70"/>
        <v>193613.44537815126</v>
      </c>
      <c r="V246" s="98">
        <f t="shared" si="71"/>
        <v>236963.01027077498</v>
      </c>
      <c r="W246" s="81">
        <f t="shared" si="72"/>
        <v>545720.00205415499</v>
      </c>
      <c r="X246" s="81">
        <f t="shared" si="73"/>
        <v>11597</v>
      </c>
      <c r="Y246" s="81">
        <f t="shared" si="74"/>
        <v>67484.525019759865</v>
      </c>
      <c r="Z246" s="81">
        <f t="shared" si="75"/>
        <v>1090565.4331305309</v>
      </c>
      <c r="AA246" s="114">
        <f t="shared" si="76"/>
        <v>1.9983973998121984</v>
      </c>
      <c r="AC246" s="82">
        <f t="shared" si="77"/>
        <v>67484.525019759865</v>
      </c>
      <c r="AD246" s="128">
        <f t="shared" si="78"/>
        <v>67485</v>
      </c>
      <c r="AE246" s="81">
        <f t="shared" si="61"/>
        <v>12822.059753754374</v>
      </c>
      <c r="AF246" s="81">
        <f t="shared" si="79"/>
        <v>12822</v>
      </c>
      <c r="AG246" s="129">
        <f t="shared" si="80"/>
        <v>80307</v>
      </c>
    </row>
    <row r="247" spans="1:33" ht="50.1" customHeight="1" x14ac:dyDescent="0.25">
      <c r="A247" s="113">
        <v>235</v>
      </c>
      <c r="B247" s="19" t="s">
        <v>271</v>
      </c>
      <c r="C247" s="20" t="s">
        <v>34</v>
      </c>
      <c r="D247" s="17">
        <v>1</v>
      </c>
      <c r="E247" s="100">
        <v>8092</v>
      </c>
      <c r="F247" s="18"/>
      <c r="G247" s="18">
        <v>16639</v>
      </c>
      <c r="H247" s="22">
        <v>35777.310924369747</v>
      </c>
      <c r="I247" s="22">
        <v>179470</v>
      </c>
      <c r="J247" s="77"/>
      <c r="K247" s="77">
        <v>204201.68067226891</v>
      </c>
      <c r="M247" s="81">
        <f t="shared" si="62"/>
        <v>-6125.8190921986534</v>
      </c>
      <c r="N247" s="81">
        <f t="shared" si="63"/>
        <v>183797.81573085414</v>
      </c>
      <c r="O247" s="81">
        <f t="shared" si="64"/>
        <v>8092</v>
      </c>
      <c r="P247" s="81">
        <f t="shared" si="65"/>
        <v>0</v>
      </c>
      <c r="Q247" s="81">
        <f t="shared" si="66"/>
        <v>16639</v>
      </c>
      <c r="R247" s="81">
        <f t="shared" si="67"/>
        <v>35777.310924369747</v>
      </c>
      <c r="S247" s="81">
        <f t="shared" si="68"/>
        <v>179470</v>
      </c>
      <c r="T247" s="81">
        <f t="shared" si="69"/>
        <v>0</v>
      </c>
      <c r="U247" s="81" t="str">
        <f t="shared" si="70"/>
        <v/>
      </c>
      <c r="V247" s="98">
        <f t="shared" si="71"/>
        <v>239978.31092436975</v>
      </c>
      <c r="W247" s="81">
        <f t="shared" si="72"/>
        <v>88835.998319327744</v>
      </c>
      <c r="X247" s="81">
        <f t="shared" si="73"/>
        <v>8092</v>
      </c>
      <c r="Y247" s="81">
        <f t="shared" si="74"/>
        <v>44603.44396917124</v>
      </c>
      <c r="Z247" s="81">
        <f t="shared" si="75"/>
        <v>94961.817411526397</v>
      </c>
      <c r="AA247" s="114">
        <f t="shared" si="76"/>
        <v>1.0689564952056816</v>
      </c>
      <c r="AC247" s="82">
        <f t="shared" si="77"/>
        <v>44603.44396917124</v>
      </c>
      <c r="AD247" s="128">
        <f t="shared" si="78"/>
        <v>44603</v>
      </c>
      <c r="AE247" s="81">
        <f t="shared" si="61"/>
        <v>8474.6543541425344</v>
      </c>
      <c r="AF247" s="81">
        <f t="shared" si="79"/>
        <v>8475</v>
      </c>
      <c r="AG247" s="129">
        <f t="shared" si="80"/>
        <v>53078</v>
      </c>
    </row>
    <row r="248" spans="1:33" ht="50.1" customHeight="1" x14ac:dyDescent="0.25">
      <c r="A248" s="113">
        <v>236</v>
      </c>
      <c r="B248" s="19" t="s">
        <v>272</v>
      </c>
      <c r="C248" s="20" t="s">
        <v>11</v>
      </c>
      <c r="D248" s="17">
        <v>1</v>
      </c>
      <c r="E248" s="100">
        <v>1962</v>
      </c>
      <c r="F248" s="18"/>
      <c r="G248" s="18">
        <v>2689</v>
      </c>
      <c r="H248" s="22">
        <v>3481.7927170868347</v>
      </c>
      <c r="I248" s="22">
        <v>954</v>
      </c>
      <c r="J248" s="77"/>
      <c r="K248" s="77">
        <v>201176.4705882353</v>
      </c>
      <c r="M248" s="81">
        <f t="shared" si="62"/>
        <v>-46905.142810584955</v>
      </c>
      <c r="N248" s="81">
        <f t="shared" si="63"/>
        <v>131010.44813271382</v>
      </c>
      <c r="O248" s="81">
        <f t="shared" si="64"/>
        <v>1962</v>
      </c>
      <c r="P248" s="81">
        <f t="shared" si="65"/>
        <v>0</v>
      </c>
      <c r="Q248" s="81">
        <f t="shared" si="66"/>
        <v>2689</v>
      </c>
      <c r="R248" s="81">
        <f t="shared" si="67"/>
        <v>3481.7927170868347</v>
      </c>
      <c r="S248" s="81">
        <f t="shared" si="68"/>
        <v>954</v>
      </c>
      <c r="T248" s="81">
        <f t="shared" si="69"/>
        <v>0</v>
      </c>
      <c r="U248" s="81" t="str">
        <f t="shared" si="70"/>
        <v/>
      </c>
      <c r="V248" s="98">
        <f t="shared" si="71"/>
        <v>9086.7927170868352</v>
      </c>
      <c r="W248" s="81">
        <f t="shared" si="72"/>
        <v>42052.652661064429</v>
      </c>
      <c r="X248" s="81">
        <f t="shared" si="73"/>
        <v>954</v>
      </c>
      <c r="Y248" s="81">
        <f t="shared" si="74"/>
        <v>5122.0481344679383</v>
      </c>
      <c r="Z248" s="81">
        <f t="shared" si="75"/>
        <v>88957.795471649384</v>
      </c>
      <c r="AA248" s="114">
        <f t="shared" si="76"/>
        <v>2.1153908218021482</v>
      </c>
      <c r="AC248" s="82">
        <f t="shared" si="77"/>
        <v>5122.0481344679383</v>
      </c>
      <c r="AD248" s="128">
        <f t="shared" si="78"/>
        <v>5122</v>
      </c>
      <c r="AE248" s="81">
        <f t="shared" si="61"/>
        <v>973.1891455489083</v>
      </c>
      <c r="AF248" s="81">
        <f t="shared" si="79"/>
        <v>973</v>
      </c>
      <c r="AG248" s="129">
        <f t="shared" si="80"/>
        <v>6095</v>
      </c>
    </row>
    <row r="249" spans="1:33" ht="50.1" customHeight="1" x14ac:dyDescent="0.25">
      <c r="A249" s="113">
        <v>237</v>
      </c>
      <c r="B249" s="19" t="s">
        <v>273</v>
      </c>
      <c r="C249" s="20" t="s">
        <v>11</v>
      </c>
      <c r="D249" s="17">
        <v>1</v>
      </c>
      <c r="E249" s="100">
        <v>1216</v>
      </c>
      <c r="F249" s="18"/>
      <c r="G249" s="18">
        <v>637</v>
      </c>
      <c r="H249" s="22">
        <v>12009.470454848604</v>
      </c>
      <c r="I249" s="22">
        <v>10925</v>
      </c>
      <c r="J249" s="77"/>
      <c r="K249" s="77">
        <v>187563.02521008404</v>
      </c>
      <c r="M249" s="81">
        <f t="shared" si="62"/>
        <v>-38811.524335568763</v>
      </c>
      <c r="N249" s="81">
        <f t="shared" si="63"/>
        <v>123751.72260154181</v>
      </c>
      <c r="O249" s="81">
        <f t="shared" si="64"/>
        <v>1216</v>
      </c>
      <c r="P249" s="81">
        <f t="shared" si="65"/>
        <v>0</v>
      </c>
      <c r="Q249" s="81">
        <f t="shared" si="66"/>
        <v>637</v>
      </c>
      <c r="R249" s="81">
        <f t="shared" si="67"/>
        <v>12009.470454848604</v>
      </c>
      <c r="S249" s="81">
        <f t="shared" si="68"/>
        <v>10925</v>
      </c>
      <c r="T249" s="81">
        <f t="shared" si="69"/>
        <v>0</v>
      </c>
      <c r="U249" s="81" t="str">
        <f t="shared" si="70"/>
        <v/>
      </c>
      <c r="V249" s="98">
        <f t="shared" si="71"/>
        <v>24787.470454848604</v>
      </c>
      <c r="W249" s="81">
        <f t="shared" si="72"/>
        <v>42470.099132986528</v>
      </c>
      <c r="X249" s="81">
        <f t="shared" si="73"/>
        <v>637</v>
      </c>
      <c r="Y249" s="81">
        <f t="shared" si="74"/>
        <v>7178.490136276665</v>
      </c>
      <c r="Z249" s="81">
        <f t="shared" si="75"/>
        <v>81281.623468555292</v>
      </c>
      <c r="AA249" s="114">
        <f t="shared" si="76"/>
        <v>1.9138552800180268</v>
      </c>
      <c r="AC249" s="82">
        <f t="shared" si="77"/>
        <v>7178.490136276665</v>
      </c>
      <c r="AD249" s="128">
        <f t="shared" si="78"/>
        <v>7178</v>
      </c>
      <c r="AE249" s="81">
        <f t="shared" si="61"/>
        <v>1363.9131258925665</v>
      </c>
      <c r="AF249" s="81">
        <f t="shared" si="79"/>
        <v>1364</v>
      </c>
      <c r="AG249" s="129">
        <f t="shared" si="80"/>
        <v>8542</v>
      </c>
    </row>
    <row r="250" spans="1:33" ht="50.1" customHeight="1" x14ac:dyDescent="0.25">
      <c r="A250" s="113">
        <v>238</v>
      </c>
      <c r="B250" s="19" t="s">
        <v>274</v>
      </c>
      <c r="C250" s="20" t="s">
        <v>11</v>
      </c>
      <c r="D250" s="17">
        <v>1</v>
      </c>
      <c r="E250" s="100">
        <v>6620</v>
      </c>
      <c r="F250" s="18"/>
      <c r="G250" s="18">
        <v>2745</v>
      </c>
      <c r="H250" s="22">
        <v>2502.3342670401494</v>
      </c>
      <c r="I250" s="22">
        <v>31</v>
      </c>
      <c r="J250" s="77"/>
      <c r="K250" s="77">
        <v>166386.55462184874</v>
      </c>
      <c r="M250" s="81">
        <f t="shared" si="62"/>
        <v>-37461.089928652975</v>
      </c>
      <c r="N250" s="81">
        <f t="shared" si="63"/>
        <v>108775.04548420853</v>
      </c>
      <c r="O250" s="81">
        <f t="shared" si="64"/>
        <v>6620</v>
      </c>
      <c r="P250" s="81">
        <f t="shared" si="65"/>
        <v>0</v>
      </c>
      <c r="Q250" s="81">
        <f t="shared" si="66"/>
        <v>2745</v>
      </c>
      <c r="R250" s="81">
        <f t="shared" si="67"/>
        <v>2502.3342670401494</v>
      </c>
      <c r="S250" s="81">
        <f t="shared" si="68"/>
        <v>31</v>
      </c>
      <c r="T250" s="81">
        <f t="shared" si="69"/>
        <v>0</v>
      </c>
      <c r="U250" s="81" t="str">
        <f t="shared" si="70"/>
        <v/>
      </c>
      <c r="V250" s="98">
        <f t="shared" si="71"/>
        <v>11898.334267040149</v>
      </c>
      <c r="W250" s="81">
        <f t="shared" si="72"/>
        <v>35656.977777777778</v>
      </c>
      <c r="X250" s="81">
        <f t="shared" si="73"/>
        <v>31</v>
      </c>
      <c r="Y250" s="81">
        <f t="shared" si="74"/>
        <v>2978.8258696617308</v>
      </c>
      <c r="Z250" s="81">
        <f t="shared" si="75"/>
        <v>73118.067706430753</v>
      </c>
      <c r="AA250" s="114">
        <f t="shared" si="76"/>
        <v>2.0505963282171256</v>
      </c>
      <c r="AC250" s="82">
        <f t="shared" si="77"/>
        <v>2978.8258696617308</v>
      </c>
      <c r="AD250" s="128">
        <f t="shared" si="78"/>
        <v>2979</v>
      </c>
      <c r="AE250" s="81">
        <f t="shared" si="61"/>
        <v>565.97691523572894</v>
      </c>
      <c r="AF250" s="81">
        <f t="shared" si="79"/>
        <v>566</v>
      </c>
      <c r="AG250" s="129">
        <f t="shared" si="80"/>
        <v>3545</v>
      </c>
    </row>
    <row r="251" spans="1:33" ht="50.1" customHeight="1" x14ac:dyDescent="0.25">
      <c r="A251" s="113">
        <v>239</v>
      </c>
      <c r="B251" s="19" t="s">
        <v>275</v>
      </c>
      <c r="C251" s="20" t="s">
        <v>11</v>
      </c>
      <c r="D251" s="17">
        <v>1</v>
      </c>
      <c r="E251" s="100">
        <v>115</v>
      </c>
      <c r="F251" s="18"/>
      <c r="G251" s="18">
        <v>86</v>
      </c>
      <c r="H251" s="22">
        <v>6788.0485527544351</v>
      </c>
      <c r="I251" s="22">
        <v>315803</v>
      </c>
      <c r="J251" s="77"/>
      <c r="K251" s="77">
        <v>219327.731092437</v>
      </c>
      <c r="M251" s="81">
        <f t="shared" si="62"/>
        <v>-40827.104002542022</v>
      </c>
      <c r="N251" s="81">
        <f t="shared" si="63"/>
        <v>257675.01586061862</v>
      </c>
      <c r="O251" s="81">
        <f t="shared" si="64"/>
        <v>115</v>
      </c>
      <c r="P251" s="81">
        <f t="shared" si="65"/>
        <v>0</v>
      </c>
      <c r="Q251" s="81">
        <f t="shared" si="66"/>
        <v>86</v>
      </c>
      <c r="R251" s="81">
        <f t="shared" si="67"/>
        <v>6788.0485527544351</v>
      </c>
      <c r="S251" s="81" t="str">
        <f t="shared" si="68"/>
        <v/>
      </c>
      <c r="T251" s="81">
        <f t="shared" si="69"/>
        <v>0</v>
      </c>
      <c r="U251" s="81">
        <f t="shared" si="70"/>
        <v>219327.731092437</v>
      </c>
      <c r="V251" s="98">
        <f t="shared" si="71"/>
        <v>226316.77964519142</v>
      </c>
      <c r="W251" s="81">
        <f t="shared" si="72"/>
        <v>108423.9559290383</v>
      </c>
      <c r="X251" s="81">
        <f t="shared" si="73"/>
        <v>86</v>
      </c>
      <c r="Y251" s="81">
        <f t="shared" si="74"/>
        <v>5413.6503886286782</v>
      </c>
      <c r="Z251" s="81">
        <f t="shared" si="75"/>
        <v>149251.05993158033</v>
      </c>
      <c r="AA251" s="114">
        <f t="shared" si="76"/>
        <v>1.3765505847182211</v>
      </c>
      <c r="AC251" s="82">
        <f t="shared" si="77"/>
        <v>5413.6503886286782</v>
      </c>
      <c r="AD251" s="128">
        <f t="shared" si="78"/>
        <v>5414</v>
      </c>
      <c r="AE251" s="81">
        <f t="shared" si="61"/>
        <v>1028.5935738394487</v>
      </c>
      <c r="AF251" s="81">
        <f t="shared" si="79"/>
        <v>1029</v>
      </c>
      <c r="AG251" s="129">
        <f t="shared" si="80"/>
        <v>6443</v>
      </c>
    </row>
    <row r="252" spans="1:33" ht="50.1" customHeight="1" x14ac:dyDescent="0.25">
      <c r="A252" s="113">
        <v>240</v>
      </c>
      <c r="B252" s="19" t="s">
        <v>276</v>
      </c>
      <c r="C252" s="20" t="s">
        <v>11</v>
      </c>
      <c r="D252" s="17">
        <v>1</v>
      </c>
      <c r="E252" s="100">
        <v>83</v>
      </c>
      <c r="F252" s="18"/>
      <c r="G252" s="18">
        <v>304</v>
      </c>
      <c r="H252" s="22">
        <v>10420.16806722689</v>
      </c>
      <c r="I252" s="22">
        <v>137957</v>
      </c>
      <c r="J252" s="77"/>
      <c r="K252" s="77">
        <v>195126.05042016809</v>
      </c>
      <c r="M252" s="81">
        <f t="shared" si="62"/>
        <v>-22822.846220225387</v>
      </c>
      <c r="N252" s="81">
        <f t="shared" si="63"/>
        <v>160378.93361518337</v>
      </c>
      <c r="O252" s="81">
        <f t="shared" si="64"/>
        <v>83</v>
      </c>
      <c r="P252" s="81">
        <f t="shared" si="65"/>
        <v>0</v>
      </c>
      <c r="Q252" s="81">
        <f t="shared" si="66"/>
        <v>304</v>
      </c>
      <c r="R252" s="81">
        <f t="shared" si="67"/>
        <v>10420.16806722689</v>
      </c>
      <c r="S252" s="81">
        <f t="shared" si="68"/>
        <v>137957</v>
      </c>
      <c r="T252" s="81">
        <f t="shared" si="69"/>
        <v>0</v>
      </c>
      <c r="U252" s="81" t="str">
        <f t="shared" si="70"/>
        <v/>
      </c>
      <c r="V252" s="98">
        <f t="shared" si="71"/>
        <v>148764.16806722688</v>
      </c>
      <c r="W252" s="81">
        <f t="shared" si="72"/>
        <v>68778.043697478992</v>
      </c>
      <c r="X252" s="81">
        <f t="shared" si="73"/>
        <v>83</v>
      </c>
      <c r="Y252" s="81">
        <f t="shared" si="74"/>
        <v>5888.1257856657867</v>
      </c>
      <c r="Z252" s="81">
        <f t="shared" si="75"/>
        <v>91600.889917704379</v>
      </c>
      <c r="AA252" s="114">
        <f t="shared" si="76"/>
        <v>1.3318333147219472</v>
      </c>
      <c r="AC252" s="82">
        <f t="shared" si="77"/>
        <v>5888.1257856657867</v>
      </c>
      <c r="AD252" s="128">
        <f t="shared" si="78"/>
        <v>5888</v>
      </c>
      <c r="AE252" s="81">
        <f t="shared" si="61"/>
        <v>1118.7438992764994</v>
      </c>
      <c r="AF252" s="81">
        <f t="shared" si="79"/>
        <v>1119</v>
      </c>
      <c r="AG252" s="129">
        <f t="shared" si="80"/>
        <v>7007</v>
      </c>
    </row>
    <row r="253" spans="1:33" ht="50.1" customHeight="1" x14ac:dyDescent="0.25">
      <c r="A253" s="113">
        <v>241</v>
      </c>
      <c r="B253" s="19" t="s">
        <v>277</v>
      </c>
      <c r="C253" s="20" t="s">
        <v>11</v>
      </c>
      <c r="D253" s="17">
        <v>1</v>
      </c>
      <c r="E253" s="100">
        <v>186460</v>
      </c>
      <c r="F253" s="18"/>
      <c r="G253" s="18">
        <v>115693</v>
      </c>
      <c r="H253" s="22">
        <v>108686.97478991596</v>
      </c>
      <c r="I253" s="22">
        <v>15822397</v>
      </c>
      <c r="J253" s="77"/>
      <c r="K253" s="77">
        <v>210252.10084033615</v>
      </c>
      <c r="M253" s="81">
        <f t="shared" si="62"/>
        <v>-3717990.9755185805</v>
      </c>
      <c r="N253" s="81">
        <f t="shared" si="63"/>
        <v>10295386.605770681</v>
      </c>
      <c r="O253" s="81">
        <f t="shared" si="64"/>
        <v>186460</v>
      </c>
      <c r="P253" s="81">
        <f t="shared" si="65"/>
        <v>0</v>
      </c>
      <c r="Q253" s="81">
        <f t="shared" si="66"/>
        <v>115693</v>
      </c>
      <c r="R253" s="81">
        <f t="shared" si="67"/>
        <v>108686.97478991596</v>
      </c>
      <c r="S253" s="81" t="str">
        <f t="shared" si="68"/>
        <v/>
      </c>
      <c r="T253" s="81">
        <f t="shared" si="69"/>
        <v>0</v>
      </c>
      <c r="U253" s="81">
        <f t="shared" si="70"/>
        <v>210252.10084033615</v>
      </c>
      <c r="V253" s="98">
        <f t="shared" si="71"/>
        <v>621092.07563025213</v>
      </c>
      <c r="W253" s="81">
        <f t="shared" si="72"/>
        <v>3288697.8151260503</v>
      </c>
      <c r="X253" s="81">
        <f t="shared" si="73"/>
        <v>108686.97478991596</v>
      </c>
      <c r="Y253" s="81">
        <f t="shared" si="74"/>
        <v>378805.76242594176</v>
      </c>
      <c r="Z253" s="81">
        <f t="shared" si="75"/>
        <v>7006688.7906446308</v>
      </c>
      <c r="AA253" s="114">
        <f t="shared" si="76"/>
        <v>2.1305359095074157</v>
      </c>
      <c r="AC253" s="82">
        <f t="shared" si="77"/>
        <v>378805.76242594176</v>
      </c>
      <c r="AD253" s="128">
        <f t="shared" si="78"/>
        <v>378806</v>
      </c>
      <c r="AE253" s="81">
        <f t="shared" si="61"/>
        <v>71973.094860928933</v>
      </c>
      <c r="AF253" s="81">
        <f t="shared" si="79"/>
        <v>71973</v>
      </c>
      <c r="AG253" s="129">
        <f t="shared" si="80"/>
        <v>450779</v>
      </c>
    </row>
    <row r="254" spans="1:33" ht="50.1" customHeight="1" x14ac:dyDescent="0.25">
      <c r="A254" s="113">
        <v>242</v>
      </c>
      <c r="B254" s="19" t="s">
        <v>278</v>
      </c>
      <c r="C254" s="20" t="s">
        <v>11</v>
      </c>
      <c r="D254" s="17">
        <v>1</v>
      </c>
      <c r="E254" s="100">
        <v>62603</v>
      </c>
      <c r="F254" s="18"/>
      <c r="G254" s="18">
        <v>78842</v>
      </c>
      <c r="H254" s="22">
        <v>72016.806722689071</v>
      </c>
      <c r="I254" s="22">
        <v>4066</v>
      </c>
      <c r="J254" s="77"/>
      <c r="K254" s="77">
        <v>178487.3949579832</v>
      </c>
      <c r="M254" s="81">
        <f t="shared" si="62"/>
        <v>16293.797084479564</v>
      </c>
      <c r="N254" s="81">
        <f t="shared" si="63"/>
        <v>142112.28358778934</v>
      </c>
      <c r="O254" s="81">
        <f t="shared" si="64"/>
        <v>62603</v>
      </c>
      <c r="P254" s="81" t="str">
        <f t="shared" si="65"/>
        <v/>
      </c>
      <c r="Q254" s="81">
        <f t="shared" si="66"/>
        <v>78842</v>
      </c>
      <c r="R254" s="81">
        <f t="shared" si="67"/>
        <v>72016.806722689071</v>
      </c>
      <c r="S254" s="81" t="str">
        <f t="shared" si="68"/>
        <v/>
      </c>
      <c r="T254" s="81" t="str">
        <f t="shared" si="69"/>
        <v/>
      </c>
      <c r="U254" s="81" t="str">
        <f t="shared" si="70"/>
        <v/>
      </c>
      <c r="V254" s="98">
        <f t="shared" si="71"/>
        <v>213461.80672268907</v>
      </c>
      <c r="W254" s="81">
        <f t="shared" si="72"/>
        <v>79203.040336134451</v>
      </c>
      <c r="X254" s="81">
        <f t="shared" si="73"/>
        <v>4066</v>
      </c>
      <c r="Y254" s="81">
        <f t="shared" si="74"/>
        <v>48118.525726597814</v>
      </c>
      <c r="Z254" s="81">
        <f t="shared" si="75"/>
        <v>62909.243251654887</v>
      </c>
      <c r="AA254" s="114">
        <f t="shared" si="76"/>
        <v>0.79427813610021336</v>
      </c>
      <c r="AC254" s="82">
        <f t="shared" si="77"/>
        <v>48118.525726597814</v>
      </c>
      <c r="AD254" s="128">
        <f t="shared" si="78"/>
        <v>48119</v>
      </c>
      <c r="AE254" s="81">
        <f t="shared" si="61"/>
        <v>9142.5198880535845</v>
      </c>
      <c r="AF254" s="81">
        <f t="shared" si="79"/>
        <v>9143</v>
      </c>
      <c r="AG254" s="129">
        <f t="shared" si="80"/>
        <v>57262</v>
      </c>
    </row>
    <row r="255" spans="1:33" ht="50.1" customHeight="1" x14ac:dyDescent="0.25">
      <c r="A255" s="113">
        <v>243</v>
      </c>
      <c r="B255" s="19" t="s">
        <v>279</v>
      </c>
      <c r="C255" s="20" t="s">
        <v>11</v>
      </c>
      <c r="D255" s="17">
        <v>1</v>
      </c>
      <c r="E255" s="100">
        <v>12586</v>
      </c>
      <c r="F255" s="18"/>
      <c r="G255" s="18">
        <v>11261</v>
      </c>
      <c r="H255" s="22">
        <v>9122.3155929038294</v>
      </c>
      <c r="I255" s="22">
        <v>47125</v>
      </c>
      <c r="J255" s="77"/>
      <c r="K255" s="77">
        <v>225378.15126050421</v>
      </c>
      <c r="M255" s="81">
        <f t="shared" si="62"/>
        <v>-32074.473093852532</v>
      </c>
      <c r="N255" s="81">
        <f t="shared" si="63"/>
        <v>154263.45983521576</v>
      </c>
      <c r="O255" s="81">
        <f t="shared" si="64"/>
        <v>12586</v>
      </c>
      <c r="P255" s="81">
        <f t="shared" si="65"/>
        <v>0</v>
      </c>
      <c r="Q255" s="81">
        <f t="shared" si="66"/>
        <v>11261</v>
      </c>
      <c r="R255" s="81">
        <f t="shared" si="67"/>
        <v>9122.3155929038294</v>
      </c>
      <c r="S255" s="81">
        <f t="shared" si="68"/>
        <v>47125</v>
      </c>
      <c r="T255" s="81">
        <f t="shared" si="69"/>
        <v>0</v>
      </c>
      <c r="U255" s="81" t="str">
        <f t="shared" si="70"/>
        <v/>
      </c>
      <c r="V255" s="98">
        <f t="shared" si="71"/>
        <v>80094.315592903833</v>
      </c>
      <c r="W255" s="81">
        <f t="shared" si="72"/>
        <v>61094.493370681608</v>
      </c>
      <c r="X255" s="81">
        <f t="shared" si="73"/>
        <v>9122.3155929038294</v>
      </c>
      <c r="Y255" s="81">
        <f t="shared" si="74"/>
        <v>26763.726972719083</v>
      </c>
      <c r="Z255" s="81">
        <f t="shared" si="75"/>
        <v>93168.96646453414</v>
      </c>
      <c r="AA255" s="114">
        <f t="shared" si="76"/>
        <v>1.5249977751553729</v>
      </c>
      <c r="AC255" s="82">
        <f t="shared" si="77"/>
        <v>26763.726972719083</v>
      </c>
      <c r="AD255" s="128">
        <f t="shared" si="78"/>
        <v>26764</v>
      </c>
      <c r="AE255" s="81">
        <f t="shared" si="61"/>
        <v>5085.1081248166265</v>
      </c>
      <c r="AF255" s="81">
        <f t="shared" si="79"/>
        <v>5085</v>
      </c>
      <c r="AG255" s="129">
        <f t="shared" si="80"/>
        <v>31849</v>
      </c>
    </row>
    <row r="256" spans="1:33" ht="50.1" customHeight="1" x14ac:dyDescent="0.25">
      <c r="A256" s="113">
        <v>244</v>
      </c>
      <c r="B256" s="19" t="s">
        <v>280</v>
      </c>
      <c r="C256" s="20" t="s">
        <v>11</v>
      </c>
      <c r="D256" s="17">
        <v>1</v>
      </c>
      <c r="E256" s="100">
        <v>32076</v>
      </c>
      <c r="F256" s="18"/>
      <c r="G256" s="18">
        <v>75462</v>
      </c>
      <c r="H256" s="22">
        <v>17329.598506069095</v>
      </c>
      <c r="I256" s="22">
        <v>1915422</v>
      </c>
      <c r="J256" s="77"/>
      <c r="K256" s="77">
        <v>208739.49579831935</v>
      </c>
      <c r="M256" s="81">
        <f t="shared" si="62"/>
        <v>-372965.55582181551</v>
      </c>
      <c r="N256" s="81">
        <f t="shared" si="63"/>
        <v>1272577.1935435708</v>
      </c>
      <c r="O256" s="81">
        <f t="shared" si="64"/>
        <v>32076</v>
      </c>
      <c r="P256" s="81">
        <f t="shared" si="65"/>
        <v>0</v>
      </c>
      <c r="Q256" s="81">
        <f t="shared" si="66"/>
        <v>75462</v>
      </c>
      <c r="R256" s="81">
        <f t="shared" si="67"/>
        <v>17329.598506069095</v>
      </c>
      <c r="S256" s="81" t="str">
        <f t="shared" si="68"/>
        <v/>
      </c>
      <c r="T256" s="81">
        <f t="shared" si="69"/>
        <v>0</v>
      </c>
      <c r="U256" s="81">
        <f t="shared" si="70"/>
        <v>208739.49579831935</v>
      </c>
      <c r="V256" s="98">
        <f t="shared" si="71"/>
        <v>333607.09430438845</v>
      </c>
      <c r="W256" s="81">
        <f t="shared" si="72"/>
        <v>449805.81886087765</v>
      </c>
      <c r="X256" s="81">
        <f t="shared" si="73"/>
        <v>17329.598506069095</v>
      </c>
      <c r="Y256" s="81">
        <f t="shared" si="74"/>
        <v>110895.32134209132</v>
      </c>
      <c r="Z256" s="81">
        <f t="shared" si="75"/>
        <v>822771.37468269316</v>
      </c>
      <c r="AA256" s="114">
        <f t="shared" si="76"/>
        <v>1.8291701445000017</v>
      </c>
      <c r="AC256" s="82">
        <f t="shared" si="77"/>
        <v>110895.32134209132</v>
      </c>
      <c r="AD256" s="128">
        <f t="shared" si="78"/>
        <v>110895</v>
      </c>
      <c r="AE256" s="81">
        <f t="shared" si="61"/>
        <v>21070.111054997353</v>
      </c>
      <c r="AF256" s="81">
        <f t="shared" si="79"/>
        <v>21070</v>
      </c>
      <c r="AG256" s="129">
        <f t="shared" si="80"/>
        <v>131965</v>
      </c>
    </row>
    <row r="257" spans="1:33" ht="50.1" customHeight="1" x14ac:dyDescent="0.25">
      <c r="A257" s="113">
        <v>245</v>
      </c>
      <c r="B257" s="19" t="s">
        <v>281</v>
      </c>
      <c r="C257" s="20" t="s">
        <v>11</v>
      </c>
      <c r="D257" s="17">
        <v>1</v>
      </c>
      <c r="E257" s="100">
        <v>66115</v>
      </c>
      <c r="F257" s="18"/>
      <c r="G257" s="18">
        <v>126050</v>
      </c>
      <c r="H257" s="22">
        <v>47762.60504201681</v>
      </c>
      <c r="I257" s="22">
        <v>1915422</v>
      </c>
      <c r="J257" s="77"/>
      <c r="K257" s="77">
        <v>213277.31092436975</v>
      </c>
      <c r="M257" s="81">
        <f t="shared" si="62"/>
        <v>-334790.38941051729</v>
      </c>
      <c r="N257" s="81">
        <f t="shared" si="63"/>
        <v>1282241.1557970718</v>
      </c>
      <c r="O257" s="81">
        <f t="shared" si="64"/>
        <v>66115</v>
      </c>
      <c r="P257" s="81">
        <f t="shared" si="65"/>
        <v>0</v>
      </c>
      <c r="Q257" s="81">
        <f t="shared" si="66"/>
        <v>126050</v>
      </c>
      <c r="R257" s="81">
        <f t="shared" si="67"/>
        <v>47762.60504201681</v>
      </c>
      <c r="S257" s="81" t="str">
        <f t="shared" si="68"/>
        <v/>
      </c>
      <c r="T257" s="81">
        <f t="shared" si="69"/>
        <v>0</v>
      </c>
      <c r="U257" s="81">
        <f t="shared" si="70"/>
        <v>213277.31092436975</v>
      </c>
      <c r="V257" s="98">
        <f t="shared" si="71"/>
        <v>453204.91596638656</v>
      </c>
      <c r="W257" s="81">
        <f t="shared" si="72"/>
        <v>473725.38319327729</v>
      </c>
      <c r="X257" s="81">
        <f t="shared" si="73"/>
        <v>47762.60504201681</v>
      </c>
      <c r="Y257" s="81">
        <f t="shared" si="74"/>
        <v>174673.8920227926</v>
      </c>
      <c r="Z257" s="81">
        <f t="shared" si="75"/>
        <v>808515.77260379458</v>
      </c>
      <c r="AA257" s="114">
        <f t="shared" si="76"/>
        <v>1.7067182829718135</v>
      </c>
      <c r="AC257" s="82">
        <f t="shared" si="77"/>
        <v>174673.8920227926</v>
      </c>
      <c r="AD257" s="128">
        <f t="shared" si="78"/>
        <v>174674</v>
      </c>
      <c r="AE257" s="81">
        <f t="shared" si="61"/>
        <v>33188.039484330591</v>
      </c>
      <c r="AF257" s="81">
        <f t="shared" si="79"/>
        <v>33188</v>
      </c>
      <c r="AG257" s="129">
        <f t="shared" si="80"/>
        <v>207862</v>
      </c>
    </row>
    <row r="258" spans="1:33" ht="50.1" customHeight="1" x14ac:dyDescent="0.25">
      <c r="A258" s="113">
        <v>246</v>
      </c>
      <c r="B258" s="19" t="s">
        <v>282</v>
      </c>
      <c r="C258" s="20" t="s">
        <v>11</v>
      </c>
      <c r="D258" s="17">
        <v>1</v>
      </c>
      <c r="E258" s="100">
        <v>137673</v>
      </c>
      <c r="F258" s="18"/>
      <c r="G258" s="18">
        <v>117479</v>
      </c>
      <c r="H258" s="22">
        <v>173813.02521008404</v>
      </c>
      <c r="I258" s="22">
        <v>1915422</v>
      </c>
      <c r="J258" s="77"/>
      <c r="K258" s="77">
        <v>172436.97478991598</v>
      </c>
      <c r="M258" s="81">
        <f t="shared" si="62"/>
        <v>-286360.0693478919</v>
      </c>
      <c r="N258" s="81">
        <f t="shared" si="63"/>
        <v>1293089.6693478918</v>
      </c>
      <c r="O258" s="81">
        <f t="shared" si="64"/>
        <v>137673</v>
      </c>
      <c r="P258" s="81">
        <f t="shared" si="65"/>
        <v>0</v>
      </c>
      <c r="Q258" s="81">
        <f t="shared" si="66"/>
        <v>117479</v>
      </c>
      <c r="R258" s="81">
        <f t="shared" si="67"/>
        <v>173813.02521008404</v>
      </c>
      <c r="S258" s="81" t="str">
        <f t="shared" si="68"/>
        <v/>
      </c>
      <c r="T258" s="81">
        <f t="shared" si="69"/>
        <v>0</v>
      </c>
      <c r="U258" s="81">
        <f t="shared" si="70"/>
        <v>172436.97478991598</v>
      </c>
      <c r="V258" s="98">
        <f t="shared" si="71"/>
        <v>601402</v>
      </c>
      <c r="W258" s="81">
        <f t="shared" si="72"/>
        <v>503364.8</v>
      </c>
      <c r="X258" s="81">
        <f t="shared" si="73"/>
        <v>117479</v>
      </c>
      <c r="Y258" s="81">
        <f t="shared" si="74"/>
        <v>247489.76336328094</v>
      </c>
      <c r="Z258" s="81">
        <f t="shared" si="75"/>
        <v>789724.86934789189</v>
      </c>
      <c r="AA258" s="114">
        <f t="shared" si="76"/>
        <v>1.5688917249436034</v>
      </c>
      <c r="AC258" s="82">
        <f t="shared" si="77"/>
        <v>247489.76336328094</v>
      </c>
      <c r="AD258" s="128">
        <f t="shared" si="78"/>
        <v>247490</v>
      </c>
      <c r="AE258" s="81">
        <f t="shared" si="61"/>
        <v>47023.055039023377</v>
      </c>
      <c r="AF258" s="81">
        <f t="shared" si="79"/>
        <v>47023</v>
      </c>
      <c r="AG258" s="129">
        <f t="shared" si="80"/>
        <v>294513</v>
      </c>
    </row>
    <row r="259" spans="1:33" ht="50.1" customHeight="1" x14ac:dyDescent="0.25">
      <c r="A259" s="113">
        <v>247</v>
      </c>
      <c r="B259" s="19" t="s">
        <v>283</v>
      </c>
      <c r="C259" s="20" t="s">
        <v>11</v>
      </c>
      <c r="D259" s="17">
        <v>1</v>
      </c>
      <c r="E259" s="100">
        <v>104010</v>
      </c>
      <c r="F259" s="18"/>
      <c r="G259" s="18">
        <v>90588</v>
      </c>
      <c r="H259" s="22">
        <v>145451.68067226891</v>
      </c>
      <c r="I259" s="22">
        <v>2424683</v>
      </c>
      <c r="J259" s="77"/>
      <c r="K259" s="77">
        <v>225378.15126050421</v>
      </c>
      <c r="M259" s="81">
        <f t="shared" si="62"/>
        <v>-424463.88013934426</v>
      </c>
      <c r="N259" s="81">
        <f t="shared" si="63"/>
        <v>1620508.2129124533</v>
      </c>
      <c r="O259" s="81">
        <f t="shared" si="64"/>
        <v>104010</v>
      </c>
      <c r="P259" s="81">
        <f t="shared" si="65"/>
        <v>0</v>
      </c>
      <c r="Q259" s="81">
        <f t="shared" si="66"/>
        <v>90588</v>
      </c>
      <c r="R259" s="81">
        <f t="shared" si="67"/>
        <v>145451.68067226891</v>
      </c>
      <c r="S259" s="81" t="str">
        <f t="shared" si="68"/>
        <v/>
      </c>
      <c r="T259" s="81">
        <f t="shared" si="69"/>
        <v>0</v>
      </c>
      <c r="U259" s="81">
        <f t="shared" si="70"/>
        <v>225378.15126050421</v>
      </c>
      <c r="V259" s="98">
        <f t="shared" si="71"/>
        <v>565427.83193277312</v>
      </c>
      <c r="W259" s="81">
        <f t="shared" si="72"/>
        <v>598022.1663865546</v>
      </c>
      <c r="X259" s="81">
        <f t="shared" si="73"/>
        <v>90588</v>
      </c>
      <c r="Y259" s="81">
        <f t="shared" si="74"/>
        <v>237075.27240978123</v>
      </c>
      <c r="Z259" s="81">
        <f t="shared" si="75"/>
        <v>1022486.0465258989</v>
      </c>
      <c r="AA259" s="114">
        <f t="shared" si="76"/>
        <v>1.7097795098534454</v>
      </c>
      <c r="AC259" s="82">
        <f t="shared" si="77"/>
        <v>237075.27240978123</v>
      </c>
      <c r="AD259" s="128">
        <f t="shared" si="78"/>
        <v>237075</v>
      </c>
      <c r="AE259" s="81">
        <f t="shared" si="61"/>
        <v>45044.301757858433</v>
      </c>
      <c r="AF259" s="81">
        <f t="shared" si="79"/>
        <v>45044</v>
      </c>
      <c r="AG259" s="129">
        <f t="shared" si="80"/>
        <v>282119</v>
      </c>
    </row>
    <row r="260" spans="1:33" ht="50.1" customHeight="1" x14ac:dyDescent="0.25">
      <c r="A260" s="113">
        <v>248</v>
      </c>
      <c r="B260" s="19" t="s">
        <v>284</v>
      </c>
      <c r="C260" s="20" t="s">
        <v>11</v>
      </c>
      <c r="D260" s="17">
        <v>1</v>
      </c>
      <c r="E260" s="100">
        <v>451561</v>
      </c>
      <c r="F260" s="18"/>
      <c r="G260" s="18">
        <v>205000</v>
      </c>
      <c r="H260" s="22">
        <v>120241.59663865546</v>
      </c>
      <c r="I260" s="22">
        <v>2424683</v>
      </c>
      <c r="J260" s="77"/>
      <c r="K260" s="77">
        <v>170924.36974789918</v>
      </c>
      <c r="M260" s="81">
        <f t="shared" si="62"/>
        <v>-312187.0713878962</v>
      </c>
      <c r="N260" s="81">
        <f t="shared" si="63"/>
        <v>1661151.057942518</v>
      </c>
      <c r="O260" s="81">
        <f t="shared" si="64"/>
        <v>451561</v>
      </c>
      <c r="P260" s="81">
        <f t="shared" si="65"/>
        <v>0</v>
      </c>
      <c r="Q260" s="81">
        <f t="shared" si="66"/>
        <v>205000</v>
      </c>
      <c r="R260" s="81">
        <f t="shared" si="67"/>
        <v>120241.59663865546</v>
      </c>
      <c r="S260" s="81" t="str">
        <f t="shared" si="68"/>
        <v/>
      </c>
      <c r="T260" s="81">
        <f t="shared" si="69"/>
        <v>0</v>
      </c>
      <c r="U260" s="81">
        <f t="shared" si="70"/>
        <v>170924.36974789918</v>
      </c>
      <c r="V260" s="98">
        <f t="shared" si="71"/>
        <v>947726.96638655476</v>
      </c>
      <c r="W260" s="81">
        <f t="shared" si="72"/>
        <v>674481.99327731086</v>
      </c>
      <c r="X260" s="81">
        <f t="shared" si="73"/>
        <v>120241.59663865546</v>
      </c>
      <c r="Y260" s="81">
        <f t="shared" si="74"/>
        <v>341033.3061038669</v>
      </c>
      <c r="Z260" s="81">
        <f t="shared" si="75"/>
        <v>986669.06466520706</v>
      </c>
      <c r="AA260" s="114">
        <f t="shared" si="76"/>
        <v>1.4628545676526929</v>
      </c>
      <c r="AC260" s="82">
        <f t="shared" si="77"/>
        <v>341033.3061038669</v>
      </c>
      <c r="AD260" s="128">
        <f t="shared" si="78"/>
        <v>341033</v>
      </c>
      <c r="AE260" s="81">
        <f t="shared" si="61"/>
        <v>64796.328159734709</v>
      </c>
      <c r="AF260" s="81">
        <f t="shared" si="79"/>
        <v>64796</v>
      </c>
      <c r="AG260" s="129">
        <f t="shared" si="80"/>
        <v>405829</v>
      </c>
    </row>
    <row r="261" spans="1:33" ht="50.1" customHeight="1" x14ac:dyDescent="0.25">
      <c r="A261" s="113">
        <v>249</v>
      </c>
      <c r="B261" s="19" t="s">
        <v>285</v>
      </c>
      <c r="C261" s="20" t="s">
        <v>11</v>
      </c>
      <c r="D261" s="17">
        <v>1</v>
      </c>
      <c r="E261" s="100">
        <v>850484</v>
      </c>
      <c r="F261" s="18"/>
      <c r="G261" s="18">
        <v>270773</v>
      </c>
      <c r="H261" s="22">
        <v>120241.59663865546</v>
      </c>
      <c r="I261" s="22">
        <v>3986729</v>
      </c>
      <c r="J261" s="77"/>
      <c r="K261" s="77">
        <v>184537.81512605044</v>
      </c>
      <c r="M261" s="81">
        <f t="shared" si="62"/>
        <v>-566655.48067361256</v>
      </c>
      <c r="N261" s="81">
        <f t="shared" si="63"/>
        <v>2731761.6453794949</v>
      </c>
      <c r="O261" s="81">
        <f t="shared" si="64"/>
        <v>850484</v>
      </c>
      <c r="P261" s="81">
        <f t="shared" si="65"/>
        <v>0</v>
      </c>
      <c r="Q261" s="81">
        <f t="shared" si="66"/>
        <v>270773</v>
      </c>
      <c r="R261" s="81">
        <f t="shared" si="67"/>
        <v>120241.59663865546</v>
      </c>
      <c r="S261" s="81" t="str">
        <f t="shared" si="68"/>
        <v/>
      </c>
      <c r="T261" s="81">
        <f t="shared" si="69"/>
        <v>0</v>
      </c>
      <c r="U261" s="81">
        <f t="shared" si="70"/>
        <v>184537.81512605044</v>
      </c>
      <c r="V261" s="98">
        <f t="shared" si="71"/>
        <v>1426036.411764706</v>
      </c>
      <c r="W261" s="81">
        <f t="shared" si="72"/>
        <v>1082553.0823529412</v>
      </c>
      <c r="X261" s="81">
        <f t="shared" si="73"/>
        <v>120241.59663865546</v>
      </c>
      <c r="Y261" s="81">
        <f t="shared" si="74"/>
        <v>458992.58089229552</v>
      </c>
      <c r="Z261" s="81">
        <f t="shared" si="75"/>
        <v>1649208.5630265537</v>
      </c>
      <c r="AA261" s="114">
        <f t="shared" si="76"/>
        <v>1.5234435982039611</v>
      </c>
      <c r="AC261" s="82">
        <f t="shared" si="77"/>
        <v>458992.58089229552</v>
      </c>
      <c r="AD261" s="128">
        <f t="shared" si="78"/>
        <v>458993</v>
      </c>
      <c r="AE261" s="81">
        <f t="shared" si="61"/>
        <v>87208.590369536149</v>
      </c>
      <c r="AF261" s="81">
        <f t="shared" si="79"/>
        <v>87209</v>
      </c>
      <c r="AG261" s="129">
        <f t="shared" si="80"/>
        <v>546202</v>
      </c>
    </row>
    <row r="262" spans="1:33" ht="50.1" customHeight="1" x14ac:dyDescent="0.25">
      <c r="A262" s="113">
        <v>250</v>
      </c>
      <c r="B262" s="19" t="s">
        <v>286</v>
      </c>
      <c r="C262" s="20" t="s">
        <v>11</v>
      </c>
      <c r="D262" s="17">
        <v>1</v>
      </c>
      <c r="E262" s="100">
        <v>291219</v>
      </c>
      <c r="F262" s="18"/>
      <c r="G262" s="18">
        <v>333277</v>
      </c>
      <c r="H262" s="22">
        <v>199390.75630252098</v>
      </c>
      <c r="I262" s="22">
        <v>45402</v>
      </c>
      <c r="J262" s="77"/>
      <c r="K262" s="77">
        <v>166386.55462184874</v>
      </c>
      <c r="M262" s="81">
        <f t="shared" si="62"/>
        <v>94374.369099735952</v>
      </c>
      <c r="N262" s="81">
        <f t="shared" si="63"/>
        <v>319895.75527001196</v>
      </c>
      <c r="O262" s="81">
        <f t="shared" si="64"/>
        <v>291219</v>
      </c>
      <c r="P262" s="81" t="str">
        <f t="shared" si="65"/>
        <v/>
      </c>
      <c r="Q262" s="81" t="str">
        <f t="shared" si="66"/>
        <v/>
      </c>
      <c r="R262" s="81">
        <f t="shared" si="67"/>
        <v>199390.75630252098</v>
      </c>
      <c r="S262" s="81" t="str">
        <f t="shared" si="68"/>
        <v/>
      </c>
      <c r="T262" s="81" t="str">
        <f t="shared" si="69"/>
        <v/>
      </c>
      <c r="U262" s="81">
        <f t="shared" si="70"/>
        <v>166386.55462184874</v>
      </c>
      <c r="V262" s="98">
        <f t="shared" si="71"/>
        <v>656996.31092436973</v>
      </c>
      <c r="W262" s="81">
        <f t="shared" si="72"/>
        <v>207135.06218487394</v>
      </c>
      <c r="X262" s="81">
        <f t="shared" si="73"/>
        <v>45402</v>
      </c>
      <c r="Y262" s="81">
        <f t="shared" si="74"/>
        <v>170995.49025492373</v>
      </c>
      <c r="Z262" s="81">
        <f t="shared" si="75"/>
        <v>112760.69308513799</v>
      </c>
      <c r="AA262" s="114">
        <f t="shared" si="76"/>
        <v>0.54438245218231507</v>
      </c>
      <c r="AC262" s="82">
        <f t="shared" si="77"/>
        <v>170995.49025492373</v>
      </c>
      <c r="AD262" s="128">
        <f t="shared" si="78"/>
        <v>170995</v>
      </c>
      <c r="AE262" s="81">
        <f t="shared" si="61"/>
        <v>32489.143148435509</v>
      </c>
      <c r="AF262" s="81">
        <f t="shared" si="79"/>
        <v>32489</v>
      </c>
      <c r="AG262" s="129">
        <f t="shared" si="80"/>
        <v>203484</v>
      </c>
    </row>
    <row r="263" spans="1:33" ht="50.1" customHeight="1" x14ac:dyDescent="0.25">
      <c r="A263" s="113">
        <v>251</v>
      </c>
      <c r="B263" s="19" t="s">
        <v>287</v>
      </c>
      <c r="C263" s="20" t="s">
        <v>11</v>
      </c>
      <c r="D263" s="17">
        <v>1</v>
      </c>
      <c r="E263" s="100">
        <v>14698</v>
      </c>
      <c r="F263" s="18"/>
      <c r="G263" s="18">
        <v>9818</v>
      </c>
      <c r="H263" s="22">
        <v>7450.9803921568628</v>
      </c>
      <c r="I263" s="22">
        <v>45402</v>
      </c>
      <c r="J263" s="77"/>
      <c r="K263" s="77">
        <v>192100.84033613445</v>
      </c>
      <c r="M263" s="81">
        <f t="shared" si="62"/>
        <v>-24860.748478390218</v>
      </c>
      <c r="N263" s="81">
        <f t="shared" si="63"/>
        <v>132648.67676970674</v>
      </c>
      <c r="O263" s="81">
        <f t="shared" si="64"/>
        <v>14698</v>
      </c>
      <c r="P263" s="81">
        <f t="shared" si="65"/>
        <v>0</v>
      </c>
      <c r="Q263" s="81">
        <f t="shared" si="66"/>
        <v>9818</v>
      </c>
      <c r="R263" s="81">
        <f t="shared" si="67"/>
        <v>7450.9803921568628</v>
      </c>
      <c r="S263" s="81">
        <f t="shared" si="68"/>
        <v>45402</v>
      </c>
      <c r="T263" s="81">
        <f t="shared" si="69"/>
        <v>0</v>
      </c>
      <c r="U263" s="81" t="str">
        <f t="shared" si="70"/>
        <v/>
      </c>
      <c r="V263" s="98">
        <f t="shared" si="71"/>
        <v>77368.980392156867</v>
      </c>
      <c r="W263" s="81">
        <f t="shared" si="72"/>
        <v>53893.964145658261</v>
      </c>
      <c r="X263" s="81">
        <f t="shared" si="73"/>
        <v>7450.9803921568628</v>
      </c>
      <c r="Y263" s="81">
        <f t="shared" si="74"/>
        <v>24798.178859335178</v>
      </c>
      <c r="Z263" s="81">
        <f t="shared" si="75"/>
        <v>78754.712624048479</v>
      </c>
      <c r="AA263" s="114">
        <f t="shared" si="76"/>
        <v>1.4612900326129197</v>
      </c>
      <c r="AC263" s="82">
        <f t="shared" si="77"/>
        <v>24798.178859335178</v>
      </c>
      <c r="AD263" s="128">
        <f t="shared" si="78"/>
        <v>24798</v>
      </c>
      <c r="AE263" s="81">
        <f t="shared" si="61"/>
        <v>4711.6539832736835</v>
      </c>
      <c r="AF263" s="81">
        <f t="shared" si="79"/>
        <v>4712</v>
      </c>
      <c r="AG263" s="129">
        <f t="shared" si="80"/>
        <v>29510</v>
      </c>
    </row>
    <row r="264" spans="1:33" ht="50.1" customHeight="1" x14ac:dyDescent="0.25">
      <c r="A264" s="113">
        <v>252</v>
      </c>
      <c r="B264" s="19" t="s">
        <v>288</v>
      </c>
      <c r="C264" s="20" t="s">
        <v>11</v>
      </c>
      <c r="D264" s="17">
        <v>1</v>
      </c>
      <c r="E264" s="100">
        <v>15844</v>
      </c>
      <c r="F264" s="18"/>
      <c r="G264" s="18">
        <v>28071</v>
      </c>
      <c r="H264" s="22">
        <v>13510.737628384688</v>
      </c>
      <c r="I264" s="22">
        <v>5429</v>
      </c>
      <c r="J264" s="77"/>
      <c r="K264" s="77">
        <v>217815.12605042016</v>
      </c>
      <c r="M264" s="81">
        <f t="shared" si="62"/>
        <v>-34612.021817893707</v>
      </c>
      <c r="N264" s="81">
        <f t="shared" si="63"/>
        <v>146879.96728941565</v>
      </c>
      <c r="O264" s="81">
        <f t="shared" si="64"/>
        <v>15844</v>
      </c>
      <c r="P264" s="81">
        <f t="shared" si="65"/>
        <v>0</v>
      </c>
      <c r="Q264" s="81">
        <f t="shared" si="66"/>
        <v>28071</v>
      </c>
      <c r="R264" s="81">
        <f t="shared" si="67"/>
        <v>13510.737628384688</v>
      </c>
      <c r="S264" s="81">
        <f t="shared" si="68"/>
        <v>5429</v>
      </c>
      <c r="T264" s="81">
        <f t="shared" si="69"/>
        <v>0</v>
      </c>
      <c r="U264" s="81" t="str">
        <f t="shared" si="70"/>
        <v/>
      </c>
      <c r="V264" s="98">
        <f t="shared" si="71"/>
        <v>62854.73762838469</v>
      </c>
      <c r="W264" s="81">
        <f t="shared" si="72"/>
        <v>56133.972735760966</v>
      </c>
      <c r="X264" s="81">
        <f t="shared" si="73"/>
        <v>5429</v>
      </c>
      <c r="Y264" s="81">
        <f t="shared" si="74"/>
        <v>23459.671750214256</v>
      </c>
      <c r="Z264" s="81">
        <f t="shared" si="75"/>
        <v>90745.994553654673</v>
      </c>
      <c r="AA264" s="114">
        <f t="shared" si="76"/>
        <v>1.6165966905784954</v>
      </c>
      <c r="AC264" s="82">
        <f t="shared" si="77"/>
        <v>23459.671750214256</v>
      </c>
      <c r="AD264" s="128">
        <f t="shared" si="78"/>
        <v>23460</v>
      </c>
      <c r="AE264" s="81">
        <f t="shared" si="61"/>
        <v>4457.3376325407089</v>
      </c>
      <c r="AF264" s="81">
        <f t="shared" si="79"/>
        <v>4457</v>
      </c>
      <c r="AG264" s="129">
        <f t="shared" si="80"/>
        <v>27917</v>
      </c>
    </row>
    <row r="265" spans="1:33" ht="50.1" customHeight="1" x14ac:dyDescent="0.25">
      <c r="A265" s="113">
        <v>253</v>
      </c>
      <c r="B265" s="19" t="s">
        <v>289</v>
      </c>
      <c r="C265" s="20" t="s">
        <v>11</v>
      </c>
      <c r="D265" s="17">
        <v>1</v>
      </c>
      <c r="E265" s="100">
        <v>224461</v>
      </c>
      <c r="F265" s="18"/>
      <c r="G265" s="18">
        <v>92437</v>
      </c>
      <c r="H265" s="22">
        <v>253577.73109243697</v>
      </c>
      <c r="I265" s="22">
        <v>263436</v>
      </c>
      <c r="J265" s="77"/>
      <c r="K265" s="77">
        <v>183025.21008403364</v>
      </c>
      <c r="M265" s="81">
        <f t="shared" si="62"/>
        <v>133936.66766231938</v>
      </c>
      <c r="N265" s="81">
        <f t="shared" si="63"/>
        <v>272838.10880826885</v>
      </c>
      <c r="O265" s="81">
        <f t="shared" si="64"/>
        <v>224461</v>
      </c>
      <c r="P265" s="81" t="str">
        <f t="shared" si="65"/>
        <v/>
      </c>
      <c r="Q265" s="81" t="str">
        <f t="shared" si="66"/>
        <v/>
      </c>
      <c r="R265" s="81">
        <f t="shared" si="67"/>
        <v>253577.73109243697</v>
      </c>
      <c r="S265" s="81">
        <f t="shared" si="68"/>
        <v>263436</v>
      </c>
      <c r="T265" s="81" t="str">
        <f t="shared" si="69"/>
        <v/>
      </c>
      <c r="U265" s="81">
        <f t="shared" si="70"/>
        <v>183025.21008403364</v>
      </c>
      <c r="V265" s="98">
        <f t="shared" si="71"/>
        <v>924499.9411764706</v>
      </c>
      <c r="W265" s="81">
        <f t="shared" si="72"/>
        <v>203387.38823529411</v>
      </c>
      <c r="X265" s="81">
        <f t="shared" si="73"/>
        <v>92437</v>
      </c>
      <c r="Y265" s="81">
        <f t="shared" si="74"/>
        <v>190922.35247672774</v>
      </c>
      <c r="Z265" s="81">
        <f t="shared" si="75"/>
        <v>69450.720572974737</v>
      </c>
      <c r="AA265" s="114">
        <f t="shared" si="76"/>
        <v>0.34147014313704066</v>
      </c>
      <c r="AC265" s="82">
        <f t="shared" si="77"/>
        <v>190922.35247672774</v>
      </c>
      <c r="AD265" s="128">
        <f t="shared" si="78"/>
        <v>190922</v>
      </c>
      <c r="AE265" s="81">
        <f t="shared" si="61"/>
        <v>36275.246970578271</v>
      </c>
      <c r="AF265" s="81">
        <f t="shared" si="79"/>
        <v>36275</v>
      </c>
      <c r="AG265" s="129">
        <f t="shared" si="80"/>
        <v>227197</v>
      </c>
    </row>
    <row r="266" spans="1:33" ht="50.1" customHeight="1" x14ac:dyDescent="0.25">
      <c r="A266" s="113">
        <v>254</v>
      </c>
      <c r="B266" s="19" t="s">
        <v>290</v>
      </c>
      <c r="C266" s="20" t="s">
        <v>11</v>
      </c>
      <c r="D266" s="17">
        <v>1</v>
      </c>
      <c r="E266" s="100">
        <v>269209</v>
      </c>
      <c r="F266" s="18"/>
      <c r="G266" s="18">
        <v>276000</v>
      </c>
      <c r="H266" s="22">
        <v>148707.98319327732</v>
      </c>
      <c r="I266" s="22">
        <v>18491</v>
      </c>
      <c r="J266" s="77"/>
      <c r="K266" s="77">
        <v>226890.75630252101</v>
      </c>
      <c r="M266" s="81">
        <f t="shared" si="62"/>
        <v>80472.064807402261</v>
      </c>
      <c r="N266" s="81">
        <f t="shared" si="63"/>
        <v>295247.43099091708</v>
      </c>
      <c r="O266" s="81">
        <f t="shared" si="64"/>
        <v>269209</v>
      </c>
      <c r="P266" s="81" t="str">
        <f t="shared" si="65"/>
        <v/>
      </c>
      <c r="Q266" s="81">
        <f t="shared" si="66"/>
        <v>276000</v>
      </c>
      <c r="R266" s="81">
        <f t="shared" si="67"/>
        <v>148707.98319327732</v>
      </c>
      <c r="S266" s="81" t="str">
        <f t="shared" si="68"/>
        <v/>
      </c>
      <c r="T266" s="81" t="str">
        <f t="shared" si="69"/>
        <v/>
      </c>
      <c r="U266" s="81">
        <f t="shared" si="70"/>
        <v>226890.75630252101</v>
      </c>
      <c r="V266" s="98">
        <f t="shared" si="71"/>
        <v>920807.73949579836</v>
      </c>
      <c r="W266" s="81">
        <f t="shared" si="72"/>
        <v>187859.74789915967</v>
      </c>
      <c r="X266" s="81">
        <f t="shared" si="73"/>
        <v>18491</v>
      </c>
      <c r="Y266" s="81">
        <f t="shared" si="74"/>
        <v>135900.80472696517</v>
      </c>
      <c r="Z266" s="81">
        <f t="shared" si="75"/>
        <v>107387.68309175741</v>
      </c>
      <c r="AA266" s="114">
        <f t="shared" si="76"/>
        <v>0.57163753434504516</v>
      </c>
      <c r="AC266" s="82">
        <f t="shared" si="77"/>
        <v>135900.80472696517</v>
      </c>
      <c r="AD266" s="128">
        <f t="shared" si="78"/>
        <v>135901</v>
      </c>
      <c r="AE266" s="81">
        <f t="shared" si="61"/>
        <v>25821.152898123382</v>
      </c>
      <c r="AF266" s="81">
        <f t="shared" si="79"/>
        <v>25821</v>
      </c>
      <c r="AG266" s="129">
        <f t="shared" si="80"/>
        <v>161722</v>
      </c>
    </row>
    <row r="267" spans="1:33" ht="50.1" customHeight="1" x14ac:dyDescent="0.25">
      <c r="A267" s="113">
        <v>255</v>
      </c>
      <c r="B267" s="19" t="s">
        <v>291</v>
      </c>
      <c r="C267" s="20" t="s">
        <v>11</v>
      </c>
      <c r="D267" s="17">
        <v>1</v>
      </c>
      <c r="E267" s="100">
        <v>5288</v>
      </c>
      <c r="F267" s="18"/>
      <c r="G267" s="18">
        <v>6134</v>
      </c>
      <c r="H267" s="22">
        <v>6143.7908496732034</v>
      </c>
      <c r="I267" s="22">
        <v>3941460</v>
      </c>
      <c r="J267" s="77"/>
      <c r="K267" s="77">
        <v>222352.9411764706</v>
      </c>
      <c r="M267" s="81">
        <f t="shared" si="62"/>
        <v>-902104.64040512918</v>
      </c>
      <c r="N267" s="81">
        <f t="shared" si="63"/>
        <v>2574656.1332155867</v>
      </c>
      <c r="O267" s="81">
        <f t="shared" si="64"/>
        <v>5288</v>
      </c>
      <c r="P267" s="81">
        <f t="shared" si="65"/>
        <v>0</v>
      </c>
      <c r="Q267" s="81">
        <f t="shared" si="66"/>
        <v>6134</v>
      </c>
      <c r="R267" s="81">
        <f t="shared" si="67"/>
        <v>6143.7908496732034</v>
      </c>
      <c r="S267" s="81" t="str">
        <f t="shared" si="68"/>
        <v/>
      </c>
      <c r="T267" s="81">
        <f t="shared" si="69"/>
        <v>0</v>
      </c>
      <c r="U267" s="81">
        <f t="shared" si="70"/>
        <v>222352.9411764706</v>
      </c>
      <c r="V267" s="98">
        <f t="shared" si="71"/>
        <v>239918.73202614381</v>
      </c>
      <c r="W267" s="81">
        <f t="shared" si="72"/>
        <v>836275.74640522874</v>
      </c>
      <c r="X267" s="81">
        <f t="shared" si="73"/>
        <v>5288</v>
      </c>
      <c r="Y267" s="81">
        <f t="shared" si="74"/>
        <v>44507.615605834573</v>
      </c>
      <c r="Z267" s="81">
        <f t="shared" si="75"/>
        <v>1738380.3868103579</v>
      </c>
      <c r="AA267" s="114">
        <f t="shared" si="76"/>
        <v>2.0787167322296134</v>
      </c>
      <c r="AC267" s="82">
        <f t="shared" si="77"/>
        <v>44507.615605834573</v>
      </c>
      <c r="AD267" s="128">
        <f t="shared" si="78"/>
        <v>44508</v>
      </c>
      <c r="AE267" s="81">
        <f t="shared" si="61"/>
        <v>8456.4469651085692</v>
      </c>
      <c r="AF267" s="81">
        <f t="shared" si="79"/>
        <v>8456</v>
      </c>
      <c r="AG267" s="129">
        <f t="shared" si="80"/>
        <v>52964</v>
      </c>
    </row>
    <row r="268" spans="1:33" ht="50.1" customHeight="1" x14ac:dyDescent="0.25">
      <c r="A268" s="113">
        <v>256</v>
      </c>
      <c r="B268" s="19" t="s">
        <v>292</v>
      </c>
      <c r="C268" s="20" t="s">
        <v>11</v>
      </c>
      <c r="D268" s="17">
        <v>1</v>
      </c>
      <c r="E268" s="100">
        <v>3169</v>
      </c>
      <c r="F268" s="18"/>
      <c r="G268" s="18">
        <v>3361</v>
      </c>
      <c r="H268" s="22">
        <v>5490.1960784313733</v>
      </c>
      <c r="I268" s="22">
        <v>3941460</v>
      </c>
      <c r="J268" s="77"/>
      <c r="K268" s="77">
        <v>195126.05042016809</v>
      </c>
      <c r="M268" s="81">
        <f t="shared" si="62"/>
        <v>-911761.29659258062</v>
      </c>
      <c r="N268" s="81">
        <f t="shared" si="63"/>
        <v>2571203.7951920205</v>
      </c>
      <c r="O268" s="81">
        <f t="shared" si="64"/>
        <v>3169</v>
      </c>
      <c r="P268" s="81">
        <f t="shared" si="65"/>
        <v>0</v>
      </c>
      <c r="Q268" s="81">
        <f t="shared" si="66"/>
        <v>3361</v>
      </c>
      <c r="R268" s="81">
        <f t="shared" si="67"/>
        <v>5490.1960784313733</v>
      </c>
      <c r="S268" s="81" t="str">
        <f t="shared" si="68"/>
        <v/>
      </c>
      <c r="T268" s="81">
        <f t="shared" si="69"/>
        <v>0</v>
      </c>
      <c r="U268" s="81">
        <f t="shared" si="70"/>
        <v>195126.05042016809</v>
      </c>
      <c r="V268" s="98">
        <f t="shared" si="71"/>
        <v>207146.24649859947</v>
      </c>
      <c r="W268" s="81">
        <f t="shared" si="72"/>
        <v>829721.24929971993</v>
      </c>
      <c r="X268" s="81">
        <f t="shared" si="73"/>
        <v>3169</v>
      </c>
      <c r="Y268" s="81">
        <f t="shared" si="74"/>
        <v>33930.495110743374</v>
      </c>
      <c r="Z268" s="81">
        <f t="shared" si="75"/>
        <v>1741482.5458923005</v>
      </c>
      <c r="AA268" s="114">
        <f t="shared" si="76"/>
        <v>2.0988766376202874</v>
      </c>
      <c r="AC268" s="82">
        <f t="shared" si="77"/>
        <v>33930.495110743374</v>
      </c>
      <c r="AD268" s="128">
        <f t="shared" si="78"/>
        <v>33930</v>
      </c>
      <c r="AE268" s="81">
        <f t="shared" si="61"/>
        <v>6446.7940710412404</v>
      </c>
      <c r="AF268" s="81">
        <f t="shared" si="79"/>
        <v>6447</v>
      </c>
      <c r="AG268" s="129">
        <f t="shared" si="80"/>
        <v>40377</v>
      </c>
    </row>
    <row r="269" spans="1:33" ht="50.1" customHeight="1" x14ac:dyDescent="0.25">
      <c r="A269" s="113">
        <v>257</v>
      </c>
      <c r="B269" s="19" t="s">
        <v>293</v>
      </c>
      <c r="C269" s="20" t="s">
        <v>11</v>
      </c>
      <c r="D269" s="17">
        <v>1</v>
      </c>
      <c r="E269" s="100">
        <v>4438</v>
      </c>
      <c r="F269" s="18"/>
      <c r="G269" s="18">
        <v>4202</v>
      </c>
      <c r="H269" s="22">
        <v>4080.2987861811389</v>
      </c>
      <c r="I269" s="22">
        <v>249262</v>
      </c>
      <c r="J269" s="77"/>
      <c r="K269" s="77">
        <v>183025.21008403364</v>
      </c>
      <c r="M269" s="81">
        <f t="shared" si="62"/>
        <v>-29401.87345900762</v>
      </c>
      <c r="N269" s="81">
        <f t="shared" si="63"/>
        <v>207404.87700709354</v>
      </c>
      <c r="O269" s="81">
        <f t="shared" si="64"/>
        <v>4438</v>
      </c>
      <c r="P269" s="81">
        <f t="shared" si="65"/>
        <v>0</v>
      </c>
      <c r="Q269" s="81">
        <f t="shared" si="66"/>
        <v>4202</v>
      </c>
      <c r="R269" s="81">
        <f t="shared" si="67"/>
        <v>4080.2987861811389</v>
      </c>
      <c r="S269" s="81" t="str">
        <f t="shared" si="68"/>
        <v/>
      </c>
      <c r="T269" s="81">
        <f t="shared" si="69"/>
        <v>0</v>
      </c>
      <c r="U269" s="81">
        <f t="shared" si="70"/>
        <v>183025.21008403364</v>
      </c>
      <c r="V269" s="98">
        <f t="shared" si="71"/>
        <v>195745.50887021478</v>
      </c>
      <c r="W269" s="81">
        <f t="shared" si="72"/>
        <v>89001.501774042961</v>
      </c>
      <c r="X269" s="81">
        <f t="shared" si="73"/>
        <v>4080.2987861811389</v>
      </c>
      <c r="Y269" s="81">
        <f t="shared" si="74"/>
        <v>20328.271868398693</v>
      </c>
      <c r="Z269" s="81">
        <f t="shared" si="75"/>
        <v>118403.37523305058</v>
      </c>
      <c r="AA269" s="114">
        <f t="shared" si="76"/>
        <v>1.3303525544282737</v>
      </c>
      <c r="AC269" s="82">
        <f t="shared" si="77"/>
        <v>20328.271868398693</v>
      </c>
      <c r="AD269" s="128">
        <f t="shared" si="78"/>
        <v>20328</v>
      </c>
      <c r="AE269" s="81">
        <f t="shared" ref="AE269:AE275" si="81">+AC269*19/100</f>
        <v>3862.3716549957517</v>
      </c>
      <c r="AF269" s="81">
        <f t="shared" si="79"/>
        <v>3862</v>
      </c>
      <c r="AG269" s="129">
        <f t="shared" si="80"/>
        <v>24190</v>
      </c>
    </row>
    <row r="270" spans="1:33" ht="50.1" customHeight="1" x14ac:dyDescent="0.25">
      <c r="A270" s="113">
        <v>258</v>
      </c>
      <c r="B270" s="19" t="s">
        <v>294</v>
      </c>
      <c r="C270" s="20" t="s">
        <v>11</v>
      </c>
      <c r="D270" s="17">
        <v>1</v>
      </c>
      <c r="E270" s="100">
        <v>137987</v>
      </c>
      <c r="F270" s="18"/>
      <c r="G270" s="18">
        <v>177000</v>
      </c>
      <c r="H270" s="22">
        <v>79012.605042016803</v>
      </c>
      <c r="I270" s="22">
        <v>141680</v>
      </c>
      <c r="J270" s="77"/>
      <c r="K270" s="77">
        <v>199663.8655462185</v>
      </c>
      <c r="M270" s="81">
        <f t="shared" ref="M270:M275" si="82">+W270-Z270</f>
        <v>101228.53273585768</v>
      </c>
      <c r="N270" s="81">
        <f t="shared" ref="N270:N275" si="83">+W270+Z270</f>
        <v>192908.85549943647</v>
      </c>
      <c r="O270" s="81">
        <f t="shared" ref="O270:O275" si="84">IF(AND(E270&gt;$M270,E270&lt;$N270),E270,"")</f>
        <v>137987</v>
      </c>
      <c r="P270" s="81" t="str">
        <f t="shared" ref="P270:P275" si="85">IF(AND(F270&gt;$M270,F270&lt;$N270),F270,"")</f>
        <v/>
      </c>
      <c r="Q270" s="81">
        <f t="shared" ref="Q270:Q275" si="86">IF(AND(G270&gt;$M270,G270&lt;$N270),G270,"")</f>
        <v>177000</v>
      </c>
      <c r="R270" s="81" t="str">
        <f t="shared" ref="R270:R275" si="87">IF(AND(H270&gt;$M270,H270&lt;$N270),H270,"")</f>
        <v/>
      </c>
      <c r="S270" s="81">
        <f t="shared" ref="S270:S275" si="88">IF(AND(I270&gt;$M270,I270&lt;$N270),I270,"")</f>
        <v>141680</v>
      </c>
      <c r="T270" s="81" t="str">
        <f t="shared" ref="T270:T275" si="89">IF(AND(J270&gt;$M270,J270&lt;$N270),J270,"")</f>
        <v/>
      </c>
      <c r="U270" s="81" t="str">
        <f t="shared" ref="U270:U275" si="90">IF(AND(K270&gt;$M270,K270&lt;$N270),K270,"")</f>
        <v/>
      </c>
      <c r="V270" s="98">
        <f t="shared" ref="V270:V275" si="91">SUM(O270:U270)</f>
        <v>456667</v>
      </c>
      <c r="W270" s="81">
        <f t="shared" ref="W270:W275" si="92">AVERAGE(E270:K270)</f>
        <v>147068.69411764707</v>
      </c>
      <c r="X270" s="81">
        <f t="shared" ref="X270:X275" si="93">MIN(E270:K270)</f>
        <v>79012.605042016803</v>
      </c>
      <c r="Y270" s="81">
        <f t="shared" ref="Y270:Y275" si="94">GEOMEAN(E270:K270)</f>
        <v>140418.12466192004</v>
      </c>
      <c r="Z270" s="81">
        <f t="shared" ref="Z270:Z275" si="95">STDEVA(E270:K270)</f>
        <v>45840.161381789389</v>
      </c>
      <c r="AA270" s="114">
        <f t="shared" ref="AA270:AA275" si="96">+Z270/W270</f>
        <v>0.31169217661727328</v>
      </c>
      <c r="AC270" s="82">
        <f t="shared" ref="AC270:AC275" si="97">+Y270</f>
        <v>140418.12466192004</v>
      </c>
      <c r="AD270" s="128">
        <f t="shared" ref="AD270:AD275" si="98">ROUND(AC270,0)</f>
        <v>140418</v>
      </c>
      <c r="AE270" s="81">
        <f t="shared" si="81"/>
        <v>26679.443685764807</v>
      </c>
      <c r="AF270" s="81">
        <f t="shared" ref="AF270:AF275" si="99">ROUND(AE270,0)</f>
        <v>26679</v>
      </c>
      <c r="AG270" s="129">
        <f t="shared" ref="AG270:AG275" si="100">+AF270+AD270</f>
        <v>167097</v>
      </c>
    </row>
    <row r="271" spans="1:33" ht="50.1" customHeight="1" x14ac:dyDescent="0.25">
      <c r="A271" s="113">
        <v>259</v>
      </c>
      <c r="B271" s="19" t="s">
        <v>295</v>
      </c>
      <c r="C271" s="20" t="s">
        <v>11</v>
      </c>
      <c r="D271" s="17">
        <v>1</v>
      </c>
      <c r="E271" s="100">
        <v>822047</v>
      </c>
      <c r="F271" s="18"/>
      <c r="G271" s="18">
        <v>702353</v>
      </c>
      <c r="H271" s="22">
        <v>442720.5882352941</v>
      </c>
      <c r="I271" s="22">
        <v>135303</v>
      </c>
      <c r="J271" s="77"/>
      <c r="K271" s="77">
        <v>189075.63025210085</v>
      </c>
      <c r="M271" s="81">
        <f t="shared" si="82"/>
        <v>154603.74223914382</v>
      </c>
      <c r="N271" s="81">
        <f t="shared" si="83"/>
        <v>761995.94515581417</v>
      </c>
      <c r="O271" s="81" t="str">
        <f t="shared" si="84"/>
        <v/>
      </c>
      <c r="P271" s="81" t="str">
        <f t="shared" si="85"/>
        <v/>
      </c>
      <c r="Q271" s="81">
        <f t="shared" si="86"/>
        <v>702353</v>
      </c>
      <c r="R271" s="81">
        <f t="shared" si="87"/>
        <v>442720.5882352941</v>
      </c>
      <c r="S271" s="81" t="str">
        <f t="shared" si="88"/>
        <v/>
      </c>
      <c r="T271" s="81" t="str">
        <f t="shared" si="89"/>
        <v/>
      </c>
      <c r="U271" s="81">
        <f t="shared" si="90"/>
        <v>189075.63025210085</v>
      </c>
      <c r="V271" s="98">
        <f t="shared" si="91"/>
        <v>1334149.2184873947</v>
      </c>
      <c r="W271" s="81">
        <f t="shared" si="92"/>
        <v>458299.84369747899</v>
      </c>
      <c r="X271" s="81">
        <f t="shared" si="93"/>
        <v>135303</v>
      </c>
      <c r="Y271" s="81">
        <f t="shared" si="94"/>
        <v>365683.15767839178</v>
      </c>
      <c r="Z271" s="81">
        <f t="shared" si="95"/>
        <v>303696.10145833518</v>
      </c>
      <c r="AA271" s="114">
        <f t="shared" si="96"/>
        <v>0.66265809520721364</v>
      </c>
      <c r="AC271" s="82">
        <f t="shared" si="97"/>
        <v>365683.15767839178</v>
      </c>
      <c r="AD271" s="128">
        <f t="shared" si="98"/>
        <v>365683</v>
      </c>
      <c r="AE271" s="81">
        <f t="shared" si="81"/>
        <v>69479.799958894437</v>
      </c>
      <c r="AF271" s="81">
        <f t="shared" si="99"/>
        <v>69480</v>
      </c>
      <c r="AG271" s="129">
        <f t="shared" si="100"/>
        <v>435163</v>
      </c>
    </row>
    <row r="272" spans="1:33" ht="50.1" customHeight="1" x14ac:dyDescent="0.25">
      <c r="A272" s="113">
        <v>260</v>
      </c>
      <c r="B272" s="19" t="s">
        <v>296</v>
      </c>
      <c r="C272" s="20" t="s">
        <v>11</v>
      </c>
      <c r="D272" s="17">
        <v>1</v>
      </c>
      <c r="E272" s="100">
        <v>36267</v>
      </c>
      <c r="F272" s="18"/>
      <c r="G272" s="18"/>
      <c r="H272" s="22">
        <v>11643.323996265173</v>
      </c>
      <c r="I272" s="22">
        <v>4416898</v>
      </c>
      <c r="J272" s="77"/>
      <c r="K272" s="77">
        <v>172436.97478991598</v>
      </c>
      <c r="M272" s="81">
        <f t="shared" si="82"/>
        <v>-1013564.060952829</v>
      </c>
      <c r="N272" s="81">
        <f t="shared" si="83"/>
        <v>3332186.7103459192</v>
      </c>
      <c r="O272" s="81">
        <f t="shared" si="84"/>
        <v>36267</v>
      </c>
      <c r="P272" s="81">
        <f t="shared" si="85"/>
        <v>0</v>
      </c>
      <c r="Q272" s="81">
        <f t="shared" si="86"/>
        <v>0</v>
      </c>
      <c r="R272" s="81">
        <f t="shared" si="87"/>
        <v>11643.323996265173</v>
      </c>
      <c r="S272" s="81" t="str">
        <f t="shared" si="88"/>
        <v/>
      </c>
      <c r="T272" s="81">
        <f t="shared" si="89"/>
        <v>0</v>
      </c>
      <c r="U272" s="81">
        <f t="shared" si="90"/>
        <v>172436.97478991598</v>
      </c>
      <c r="V272" s="98">
        <f t="shared" si="91"/>
        <v>220347.29878618114</v>
      </c>
      <c r="W272" s="81">
        <f t="shared" si="92"/>
        <v>1159311.3246965453</v>
      </c>
      <c r="X272" s="81">
        <f t="shared" si="93"/>
        <v>11643.323996265173</v>
      </c>
      <c r="Y272" s="81">
        <f t="shared" si="94"/>
        <v>133916.50148801028</v>
      </c>
      <c r="Z272" s="81">
        <f t="shared" si="95"/>
        <v>2172875.3856493742</v>
      </c>
      <c r="AA272" s="114">
        <f t="shared" si="96"/>
        <v>1.8742811696574548</v>
      </c>
      <c r="AC272" s="82">
        <f t="shared" si="97"/>
        <v>133916.50148801028</v>
      </c>
      <c r="AD272" s="128">
        <f t="shared" si="98"/>
        <v>133917</v>
      </c>
      <c r="AE272" s="81">
        <f t="shared" si="81"/>
        <v>25444.135282721953</v>
      </c>
      <c r="AF272" s="81">
        <f t="shared" si="99"/>
        <v>25444</v>
      </c>
      <c r="AG272" s="129">
        <f t="shared" si="100"/>
        <v>159361</v>
      </c>
    </row>
    <row r="273" spans="1:33" ht="50.1" customHeight="1" x14ac:dyDescent="0.25">
      <c r="A273" s="113">
        <v>261</v>
      </c>
      <c r="B273" s="19" t="s">
        <v>297</v>
      </c>
      <c r="C273" s="20" t="s">
        <v>11</v>
      </c>
      <c r="D273" s="17">
        <v>1</v>
      </c>
      <c r="E273" s="100">
        <v>385046</v>
      </c>
      <c r="F273" s="18"/>
      <c r="G273" s="18">
        <v>443300</v>
      </c>
      <c r="H273" s="22">
        <v>182216.38655462186</v>
      </c>
      <c r="I273" s="22">
        <v>595895</v>
      </c>
      <c r="J273" s="77"/>
      <c r="K273" s="77">
        <v>192100.84033613445</v>
      </c>
      <c r="M273" s="81">
        <f t="shared" si="82"/>
        <v>184348.18822088878</v>
      </c>
      <c r="N273" s="81">
        <f t="shared" si="83"/>
        <v>535075.10253541381</v>
      </c>
      <c r="O273" s="81">
        <f t="shared" si="84"/>
        <v>385046</v>
      </c>
      <c r="P273" s="81" t="str">
        <f t="shared" si="85"/>
        <v/>
      </c>
      <c r="Q273" s="81">
        <f t="shared" si="86"/>
        <v>443300</v>
      </c>
      <c r="R273" s="81" t="str">
        <f t="shared" si="87"/>
        <v/>
      </c>
      <c r="S273" s="81" t="str">
        <f t="shared" si="88"/>
        <v/>
      </c>
      <c r="T273" s="81" t="str">
        <f t="shared" si="89"/>
        <v/>
      </c>
      <c r="U273" s="81">
        <f t="shared" si="90"/>
        <v>192100.84033613445</v>
      </c>
      <c r="V273" s="98">
        <f t="shared" si="91"/>
        <v>1020446.8403361344</v>
      </c>
      <c r="W273" s="81">
        <f t="shared" si="92"/>
        <v>359711.64537815127</v>
      </c>
      <c r="X273" s="81">
        <f t="shared" si="93"/>
        <v>182216.38655462186</v>
      </c>
      <c r="Y273" s="81">
        <f t="shared" si="94"/>
        <v>323816.78509068536</v>
      </c>
      <c r="Z273" s="81">
        <f t="shared" si="95"/>
        <v>175363.45715726248</v>
      </c>
      <c r="AA273" s="114">
        <f t="shared" si="96"/>
        <v>0.48751120351666544</v>
      </c>
      <c r="AC273" s="82">
        <f t="shared" si="97"/>
        <v>323816.78509068536</v>
      </c>
      <c r="AD273" s="128">
        <f t="shared" si="98"/>
        <v>323817</v>
      </c>
      <c r="AE273" s="81">
        <f t="shared" si="81"/>
        <v>61525.189167230223</v>
      </c>
      <c r="AF273" s="81">
        <f t="shared" si="99"/>
        <v>61525</v>
      </c>
      <c r="AG273" s="129">
        <f t="shared" si="100"/>
        <v>385342</v>
      </c>
    </row>
    <row r="274" spans="1:33" ht="50.1" customHeight="1" x14ac:dyDescent="0.25">
      <c r="A274" s="113">
        <v>262</v>
      </c>
      <c r="B274" s="19" t="s">
        <v>298</v>
      </c>
      <c r="C274" s="20" t="s">
        <v>92</v>
      </c>
      <c r="D274" s="17">
        <v>1</v>
      </c>
      <c r="E274" s="100">
        <v>260570</v>
      </c>
      <c r="F274" s="18"/>
      <c r="G274" s="18">
        <v>180000</v>
      </c>
      <c r="H274" s="22">
        <v>259947.47899159664</v>
      </c>
      <c r="I274" s="22">
        <v>9946</v>
      </c>
      <c r="J274" s="77"/>
      <c r="K274" s="77">
        <v>178487.3949579832</v>
      </c>
      <c r="M274" s="81">
        <f t="shared" si="82"/>
        <v>75590.176563608111</v>
      </c>
      <c r="N274" s="81">
        <f t="shared" si="83"/>
        <v>279990.17301622382</v>
      </c>
      <c r="O274" s="81">
        <f t="shared" si="84"/>
        <v>260570</v>
      </c>
      <c r="P274" s="81" t="str">
        <f t="shared" si="85"/>
        <v/>
      </c>
      <c r="Q274" s="81">
        <f t="shared" si="86"/>
        <v>180000</v>
      </c>
      <c r="R274" s="81">
        <f t="shared" si="87"/>
        <v>259947.47899159664</v>
      </c>
      <c r="S274" s="81" t="str">
        <f t="shared" si="88"/>
        <v/>
      </c>
      <c r="T274" s="81" t="str">
        <f t="shared" si="89"/>
        <v/>
      </c>
      <c r="U274" s="81">
        <f t="shared" si="90"/>
        <v>178487.3949579832</v>
      </c>
      <c r="V274" s="98">
        <f t="shared" si="91"/>
        <v>879004.87394957978</v>
      </c>
      <c r="W274" s="81">
        <f t="shared" si="92"/>
        <v>177790.17478991597</v>
      </c>
      <c r="X274" s="81">
        <f t="shared" si="93"/>
        <v>9946</v>
      </c>
      <c r="Y274" s="81">
        <f t="shared" si="94"/>
        <v>116699.15376011051</v>
      </c>
      <c r="Z274" s="81">
        <f t="shared" si="95"/>
        <v>102199.99822630786</v>
      </c>
      <c r="AA274" s="114">
        <f t="shared" si="96"/>
        <v>0.57483490494945233</v>
      </c>
      <c r="AC274" s="82">
        <f t="shared" si="97"/>
        <v>116699.15376011051</v>
      </c>
      <c r="AD274" s="128">
        <f t="shared" si="98"/>
        <v>116699</v>
      </c>
      <c r="AE274" s="81">
        <f t="shared" si="81"/>
        <v>22172.839214420997</v>
      </c>
      <c r="AF274" s="81">
        <f t="shared" si="99"/>
        <v>22173</v>
      </c>
      <c r="AG274" s="129">
        <f t="shared" si="100"/>
        <v>138872</v>
      </c>
    </row>
    <row r="275" spans="1:33" ht="50.1" customHeight="1" thickBot="1" x14ac:dyDescent="0.3">
      <c r="A275" s="115">
        <v>263</v>
      </c>
      <c r="B275" s="116" t="s">
        <v>299</v>
      </c>
      <c r="C275" s="117" t="s">
        <v>11</v>
      </c>
      <c r="D275" s="118">
        <v>1</v>
      </c>
      <c r="E275" s="119">
        <v>16810</v>
      </c>
      <c r="F275" s="120"/>
      <c r="G275" s="120">
        <v>10000</v>
      </c>
      <c r="H275" s="121">
        <v>11447.245564892622</v>
      </c>
      <c r="I275" s="121"/>
      <c r="J275" s="122"/>
      <c r="K275" s="122">
        <v>210252.10084033615</v>
      </c>
      <c r="L275" s="123"/>
      <c r="M275" s="124">
        <f t="shared" si="82"/>
        <v>-36665.945265611503</v>
      </c>
      <c r="N275" s="124">
        <f t="shared" si="83"/>
        <v>160920.61846822588</v>
      </c>
      <c r="O275" s="124">
        <f t="shared" si="84"/>
        <v>16810</v>
      </c>
      <c r="P275" s="124">
        <f t="shared" si="85"/>
        <v>0</v>
      </c>
      <c r="Q275" s="124">
        <f t="shared" si="86"/>
        <v>10000</v>
      </c>
      <c r="R275" s="124">
        <f t="shared" si="87"/>
        <v>11447.245564892622</v>
      </c>
      <c r="S275" s="124">
        <f t="shared" si="88"/>
        <v>0</v>
      </c>
      <c r="T275" s="124">
        <f t="shared" si="89"/>
        <v>0</v>
      </c>
      <c r="U275" s="124" t="str">
        <f t="shared" si="90"/>
        <v/>
      </c>
      <c r="V275" s="125">
        <f t="shared" si="91"/>
        <v>38257.245564892626</v>
      </c>
      <c r="W275" s="124">
        <f t="shared" si="92"/>
        <v>62127.336601307194</v>
      </c>
      <c r="X275" s="124">
        <f t="shared" si="93"/>
        <v>10000</v>
      </c>
      <c r="Y275" s="124">
        <f t="shared" si="94"/>
        <v>25220.41706797123</v>
      </c>
      <c r="Z275" s="124">
        <f t="shared" si="95"/>
        <v>98793.281866918696</v>
      </c>
      <c r="AA275" s="126">
        <f t="shared" si="96"/>
        <v>1.5901741048535474</v>
      </c>
      <c r="AC275" s="127">
        <f t="shared" si="97"/>
        <v>25220.41706797123</v>
      </c>
      <c r="AD275" s="130">
        <f t="shared" si="98"/>
        <v>25220</v>
      </c>
      <c r="AE275" s="124">
        <f t="shared" si="81"/>
        <v>4791.8792429145342</v>
      </c>
      <c r="AF275" s="124">
        <f t="shared" si="99"/>
        <v>4792</v>
      </c>
      <c r="AG275" s="131">
        <f t="shared" si="100"/>
        <v>30012</v>
      </c>
    </row>
    <row r="276" spans="1:33" ht="3" customHeight="1" thickBot="1" x14ac:dyDescent="0.3">
      <c r="A276" s="83"/>
      <c r="B276" s="84"/>
      <c r="C276" s="85"/>
      <c r="D276" s="86"/>
      <c r="E276" s="86"/>
      <c r="F276" s="93"/>
      <c r="G276" s="93"/>
      <c r="H276" s="87"/>
      <c r="I276" s="87"/>
      <c r="J276" s="88"/>
      <c r="K276" s="88"/>
      <c r="V276" s="99"/>
      <c r="AA276" s="89"/>
      <c r="AC276" s="75"/>
      <c r="AD276" s="75"/>
      <c r="AE276" s="75"/>
      <c r="AF276" s="75"/>
      <c r="AG276" s="75"/>
    </row>
    <row r="277" spans="1:33" ht="15.75" thickBot="1" x14ac:dyDescent="0.3">
      <c r="E277" s="101">
        <f>SUM(E13:E276)</f>
        <v>39094460</v>
      </c>
      <c r="F277" s="101">
        <f t="shared" ref="F277:I277" si="101">SUM(F13:F276)</f>
        <v>31749872.605042022</v>
      </c>
      <c r="G277" s="101">
        <f t="shared" si="101"/>
        <v>39556494</v>
      </c>
      <c r="H277" s="101">
        <f t="shared" si="101"/>
        <v>28288164.232359651</v>
      </c>
      <c r="I277" s="101">
        <f t="shared" si="101"/>
        <v>494099512</v>
      </c>
      <c r="J277" s="101">
        <f t="shared" ref="J277" si="102">SUM(J13:J276)</f>
        <v>17728423</v>
      </c>
      <c r="K277" s="101">
        <f t="shared" ref="K277" si="103">SUM(K13:K276)</f>
        <v>35044579.831932776</v>
      </c>
      <c r="V277" s="90">
        <f>SUM(V13:V275)</f>
        <v>143995189.17073485</v>
      </c>
      <c r="W277" s="91">
        <f t="shared" ref="W277:Y277" si="104">SUM(W13:W275)</f>
        <v>119939032.95642036</v>
      </c>
      <c r="X277" s="91">
        <f t="shared" si="104"/>
        <v>8501178.4183006492</v>
      </c>
      <c r="Y277" s="92">
        <f t="shared" si="104"/>
        <v>32284803.079042882</v>
      </c>
      <c r="AC277" s="103">
        <f>SUM(AC13:AC276)</f>
        <v>32284803.079042882</v>
      </c>
      <c r="AD277" s="102">
        <f>SUM(AD13:AD276)</f>
        <v>32284800</v>
      </c>
    </row>
    <row r="278" spans="1:33" x14ac:dyDescent="0.25">
      <c r="A278" s="161"/>
      <c r="B278" s="161"/>
      <c r="C278" s="161"/>
      <c r="D278" s="161"/>
      <c r="E278" s="161"/>
      <c r="F278" s="161"/>
      <c r="G278" s="161"/>
      <c r="H278" s="161"/>
      <c r="I278" s="161"/>
    </row>
    <row r="279" spans="1:33" x14ac:dyDescent="0.25">
      <c r="A279" s="161"/>
      <c r="B279" s="161"/>
      <c r="C279" s="161"/>
      <c r="D279" s="161"/>
      <c r="E279" s="161"/>
      <c r="F279" s="161"/>
      <c r="G279" s="161"/>
      <c r="H279" s="161"/>
      <c r="I279" s="161"/>
    </row>
  </sheetData>
  <mergeCells count="4">
    <mergeCell ref="A7:J7"/>
    <mergeCell ref="A9:J9"/>
    <mergeCell ref="A278:I278"/>
    <mergeCell ref="A279:I279"/>
  </mergeCells>
  <pageMargins left="0.7" right="0.7" top="0.75" bottom="0.75" header="0.3" footer="0.3"/>
  <pageSetup paperSize="9" scale="16" orientation="portrait" r:id="rId1"/>
  <ignoredErrors>
    <ignoredError sqref="W13 X13 Y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Y23"/>
  <sheetViews>
    <sheetView showGridLines="0" view="pageBreakPreview" topLeftCell="A4" zoomScale="70" zoomScaleNormal="70" zoomScaleSheetLayoutView="70" workbookViewId="0">
      <selection activeCell="A3" sqref="A3"/>
    </sheetView>
  </sheetViews>
  <sheetFormatPr baseColWidth="10" defaultColWidth="11.42578125" defaultRowHeight="15.75" x14ac:dyDescent="0.25"/>
  <cols>
    <col min="1" max="2" width="11.42578125" style="132"/>
    <col min="3" max="3" width="14.85546875" style="132" customWidth="1"/>
    <col min="4" max="12" width="11.42578125" style="132"/>
    <col min="13" max="13" width="19.42578125" style="132" customWidth="1"/>
    <col min="14" max="16384" width="11.42578125" style="132"/>
  </cols>
  <sheetData>
    <row r="1" spans="1:259" ht="78" customHeight="1" thickBot="1" x14ac:dyDescent="0.3">
      <c r="A1" s="170" t="s">
        <v>302</v>
      </c>
      <c r="B1" s="171"/>
      <c r="C1" s="171"/>
      <c r="D1" s="171"/>
      <c r="E1" s="171"/>
      <c r="F1" s="171"/>
      <c r="G1" s="171"/>
      <c r="H1" s="171"/>
      <c r="I1" s="171"/>
      <c r="J1" s="171"/>
      <c r="K1" s="171"/>
      <c r="L1" s="171"/>
      <c r="M1" s="171"/>
      <c r="N1" s="171"/>
      <c r="O1" s="171"/>
      <c r="P1" s="171"/>
      <c r="Q1" s="171"/>
      <c r="R1" s="171"/>
      <c r="S1" s="172"/>
    </row>
    <row r="3" spans="1:259" ht="260.25" customHeight="1" x14ac:dyDescent="0.25">
      <c r="A3" s="173" t="s">
        <v>303</v>
      </c>
      <c r="B3" s="174"/>
      <c r="C3" s="174"/>
      <c r="D3" s="174"/>
      <c r="E3" s="174"/>
      <c r="F3" s="174"/>
      <c r="G3" s="174"/>
      <c r="H3" s="174"/>
      <c r="I3" s="174"/>
      <c r="J3" s="174"/>
      <c r="K3" s="174"/>
      <c r="L3" s="174"/>
      <c r="M3" s="174"/>
      <c r="N3" s="174"/>
      <c r="O3" s="174"/>
      <c r="P3" s="174"/>
      <c r="Q3" s="174"/>
      <c r="R3" s="174"/>
      <c r="S3" s="174"/>
      <c r="V3" s="133"/>
      <c r="X3" s="134"/>
      <c r="Y3" s="134"/>
      <c r="Z3" s="134"/>
      <c r="AA3" s="134"/>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row>
    <row r="4" spans="1:259" ht="219" customHeight="1" x14ac:dyDescent="0.25">
      <c r="A4" s="175"/>
      <c r="B4" s="175"/>
      <c r="C4" s="175"/>
      <c r="D4" s="175"/>
      <c r="E4" s="175"/>
      <c r="F4" s="175"/>
      <c r="G4" s="175"/>
      <c r="H4" s="175"/>
      <c r="I4" s="175"/>
      <c r="J4" s="175"/>
      <c r="K4" s="175"/>
      <c r="L4" s="175"/>
      <c r="M4" s="175"/>
      <c r="N4" s="175"/>
      <c r="O4" s="175"/>
      <c r="P4" s="175"/>
      <c r="Q4" s="175"/>
      <c r="R4" s="175"/>
      <c r="S4" s="175"/>
      <c r="V4" s="136"/>
    </row>
    <row r="5" spans="1:259" ht="139.5" customHeight="1" x14ac:dyDescent="0.25">
      <c r="A5" s="175"/>
      <c r="B5" s="175"/>
      <c r="C5" s="175"/>
      <c r="D5" s="175"/>
      <c r="E5" s="175"/>
      <c r="F5" s="175"/>
      <c r="G5" s="175"/>
      <c r="H5" s="175"/>
      <c r="I5" s="175"/>
      <c r="J5" s="175"/>
      <c r="K5" s="175"/>
      <c r="L5" s="175"/>
      <c r="M5" s="175"/>
      <c r="N5" s="175"/>
      <c r="O5" s="175"/>
      <c r="P5" s="175"/>
      <c r="Q5" s="175"/>
      <c r="R5" s="175"/>
      <c r="S5" s="175"/>
      <c r="V5" s="136"/>
    </row>
    <row r="6" spans="1:259" x14ac:dyDescent="0.25">
      <c r="C6" s="137"/>
      <c r="H6" s="138"/>
      <c r="J6" s="139"/>
      <c r="K6" s="138"/>
      <c r="L6" s="137"/>
      <c r="M6" s="140"/>
      <c r="N6" s="138"/>
      <c r="O6" s="138"/>
      <c r="P6" s="138"/>
      <c r="Q6" s="138"/>
      <c r="V6" s="136"/>
    </row>
    <row r="7" spans="1:259" ht="31.5" x14ac:dyDescent="0.25">
      <c r="C7" s="137" t="s">
        <v>304</v>
      </c>
      <c r="H7" s="138"/>
      <c r="J7" s="139"/>
      <c r="K7" s="138"/>
      <c r="L7" s="137" t="s">
        <v>305</v>
      </c>
      <c r="M7" s="140"/>
      <c r="N7" s="138"/>
      <c r="O7" s="138"/>
      <c r="P7" s="138"/>
      <c r="Q7" s="138"/>
      <c r="V7" s="136"/>
    </row>
    <row r="8" spans="1:259" x14ac:dyDescent="0.25">
      <c r="H8" s="138"/>
      <c r="J8" s="139"/>
      <c r="K8" s="138"/>
      <c r="M8" s="140"/>
      <c r="N8" s="138"/>
      <c r="O8" s="138"/>
      <c r="P8" s="138"/>
      <c r="Q8" s="138"/>
      <c r="V8" s="136"/>
    </row>
    <row r="9" spans="1:259" x14ac:dyDescent="0.25">
      <c r="H9" s="138"/>
      <c r="J9" s="139"/>
      <c r="K9" s="138"/>
      <c r="M9" s="140"/>
      <c r="N9" s="138"/>
      <c r="O9" s="138"/>
      <c r="P9" s="138"/>
      <c r="Q9" s="138"/>
      <c r="V9" s="136"/>
    </row>
    <row r="10" spans="1:259" x14ac:dyDescent="0.25">
      <c r="C10" s="176" t="s">
        <v>306</v>
      </c>
      <c r="D10" s="176"/>
      <c r="E10" s="176"/>
      <c r="F10" s="176"/>
      <c r="H10" s="177"/>
      <c r="I10" s="177"/>
      <c r="J10" s="177"/>
      <c r="K10" s="177"/>
      <c r="L10" s="141"/>
      <c r="M10" s="165" t="s">
        <v>307</v>
      </c>
      <c r="N10" s="165"/>
      <c r="O10" s="165"/>
      <c r="P10" s="165"/>
      <c r="Q10" s="138"/>
      <c r="V10" s="136"/>
    </row>
    <row r="11" spans="1:259" ht="39" customHeight="1" x14ac:dyDescent="0.25">
      <c r="C11" s="169" t="s">
        <v>308</v>
      </c>
      <c r="D11" s="169"/>
      <c r="E11" s="169"/>
      <c r="F11" s="169"/>
      <c r="H11" s="169"/>
      <c r="I11" s="169"/>
      <c r="J11" s="169"/>
      <c r="K11" s="169"/>
      <c r="L11" s="142"/>
      <c r="M11" s="169" t="s">
        <v>309</v>
      </c>
      <c r="N11" s="169"/>
      <c r="O11" s="169"/>
      <c r="P11" s="169"/>
      <c r="Q11" s="138"/>
      <c r="V11" s="136"/>
    </row>
    <row r="12" spans="1:259" x14ac:dyDescent="0.25">
      <c r="C12" s="143" t="s">
        <v>310</v>
      </c>
      <c r="D12" s="162">
        <v>44986</v>
      </c>
      <c r="E12" s="163"/>
      <c r="F12" s="163"/>
      <c r="H12" s="144"/>
      <c r="I12" s="164"/>
      <c r="J12" s="164"/>
      <c r="K12" s="164"/>
      <c r="L12" s="145"/>
      <c r="M12" s="143" t="s">
        <v>310</v>
      </c>
      <c r="N12" s="162">
        <v>44986</v>
      </c>
      <c r="O12" s="163"/>
      <c r="P12" s="163"/>
      <c r="Q12" s="138"/>
      <c r="V12" s="136"/>
    </row>
    <row r="13" spans="1:259" x14ac:dyDescent="0.25">
      <c r="H13" s="138"/>
      <c r="J13" s="139"/>
      <c r="K13" s="138"/>
      <c r="M13" s="140"/>
      <c r="N13" s="138"/>
      <c r="O13" s="138"/>
      <c r="P13" s="138"/>
      <c r="Q13" s="138"/>
      <c r="V13" s="136"/>
    </row>
    <row r="14" spans="1:259" x14ac:dyDescent="0.25">
      <c r="H14" s="138"/>
      <c r="J14" s="139"/>
      <c r="K14" s="138"/>
      <c r="M14" s="140"/>
      <c r="N14" s="138"/>
      <c r="O14" s="138"/>
      <c r="P14" s="138"/>
      <c r="Q14" s="138"/>
      <c r="V14" s="136"/>
    </row>
    <row r="15" spans="1:259" x14ac:dyDescent="0.25">
      <c r="H15" s="138"/>
      <c r="J15" s="139"/>
      <c r="K15" s="138"/>
      <c r="M15" s="140"/>
      <c r="N15" s="138"/>
      <c r="O15" s="138"/>
      <c r="P15" s="138"/>
      <c r="Q15" s="138"/>
      <c r="V15" s="136"/>
    </row>
    <row r="16" spans="1:259" x14ac:dyDescent="0.25">
      <c r="H16" s="138"/>
      <c r="J16" s="139"/>
      <c r="K16" s="138"/>
      <c r="M16" s="140"/>
      <c r="N16" s="138"/>
      <c r="O16" s="138"/>
      <c r="P16" s="138"/>
      <c r="Q16" s="138"/>
      <c r="V16" s="136"/>
    </row>
    <row r="17" spans="3:22" ht="31.5" x14ac:dyDescent="0.25">
      <c r="C17" s="137" t="s">
        <v>305</v>
      </c>
      <c r="H17" s="138"/>
      <c r="J17" s="139"/>
      <c r="K17" s="138"/>
      <c r="L17" s="137" t="s">
        <v>311</v>
      </c>
      <c r="M17" s="140"/>
      <c r="N17" s="138"/>
      <c r="O17" s="138"/>
      <c r="P17" s="138"/>
      <c r="Q17" s="138"/>
      <c r="V17" s="136"/>
    </row>
    <row r="18" spans="3:22" x14ac:dyDescent="0.25">
      <c r="C18" s="137"/>
      <c r="H18" s="138"/>
      <c r="J18" s="139"/>
      <c r="K18" s="138"/>
      <c r="L18" s="137"/>
      <c r="M18" s="140"/>
      <c r="N18" s="138"/>
      <c r="O18" s="138"/>
      <c r="P18" s="138"/>
      <c r="Q18" s="138"/>
      <c r="V18" s="136"/>
    </row>
    <row r="19" spans="3:22" x14ac:dyDescent="0.25">
      <c r="C19" s="137"/>
      <c r="H19" s="138"/>
      <c r="J19" s="139"/>
      <c r="K19" s="138"/>
      <c r="L19" s="137"/>
      <c r="M19" s="140"/>
      <c r="N19" s="138"/>
      <c r="O19" s="138"/>
      <c r="P19" s="138"/>
      <c r="Q19" s="138"/>
      <c r="V19" s="136"/>
    </row>
    <row r="20" spans="3:22" x14ac:dyDescent="0.25">
      <c r="H20" s="138"/>
      <c r="J20" s="139"/>
      <c r="K20" s="138"/>
      <c r="M20" s="140"/>
      <c r="N20" s="138"/>
      <c r="O20" s="138"/>
      <c r="P20" s="138"/>
      <c r="Q20" s="138"/>
      <c r="V20" s="136"/>
    </row>
    <row r="21" spans="3:22" x14ac:dyDescent="0.25">
      <c r="C21" s="165" t="s">
        <v>312</v>
      </c>
      <c r="D21" s="165"/>
      <c r="E21" s="165"/>
      <c r="F21" s="165"/>
      <c r="K21" s="146"/>
      <c r="L21" s="142"/>
      <c r="M21" s="166"/>
      <c r="N21" s="166"/>
      <c r="O21" s="166"/>
      <c r="P21" s="166"/>
      <c r="Q21" s="138"/>
      <c r="V21" s="136"/>
    </row>
    <row r="22" spans="3:22" x14ac:dyDescent="0.25">
      <c r="C22" s="167" t="s">
        <v>313</v>
      </c>
      <c r="D22" s="167"/>
      <c r="E22" s="167"/>
      <c r="F22" s="167"/>
      <c r="K22" s="142"/>
      <c r="L22" s="142"/>
      <c r="M22" s="168" t="s">
        <v>314</v>
      </c>
      <c r="N22" s="168"/>
      <c r="O22" s="168"/>
      <c r="P22" s="168"/>
      <c r="Q22" s="138"/>
      <c r="V22" s="136"/>
    </row>
    <row r="23" spans="3:22" x14ac:dyDescent="0.25">
      <c r="C23" s="143" t="s">
        <v>310</v>
      </c>
      <c r="D23" s="162">
        <v>44986</v>
      </c>
      <c r="E23" s="163"/>
      <c r="F23" s="163"/>
      <c r="K23" s="145"/>
      <c r="L23" s="145"/>
      <c r="M23" s="143" t="s">
        <v>310</v>
      </c>
      <c r="N23" s="162">
        <v>44986</v>
      </c>
      <c r="O23" s="163"/>
      <c r="P23" s="163"/>
      <c r="Q23" s="138"/>
      <c r="V23" s="136"/>
    </row>
  </sheetData>
  <mergeCells count="17">
    <mergeCell ref="C11:F11"/>
    <mergeCell ref="H11:K11"/>
    <mergeCell ref="M11:P11"/>
    <mergeCell ref="A1:S1"/>
    <mergeCell ref="A3:S5"/>
    <mergeCell ref="C10:F10"/>
    <mergeCell ref="H10:K10"/>
    <mergeCell ref="M10:P10"/>
    <mergeCell ref="D23:F23"/>
    <mergeCell ref="N23:P23"/>
    <mergeCell ref="D12:F12"/>
    <mergeCell ref="I12:K12"/>
    <mergeCell ref="N12:P12"/>
    <mergeCell ref="C21:F21"/>
    <mergeCell ref="M21:P21"/>
    <mergeCell ref="C22:F22"/>
    <mergeCell ref="M22:P22"/>
  </mergeCells>
  <pageMargins left="0.7" right="0.7" top="0.75" bottom="0.75" header="0.3" footer="0.3"/>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0"/>
  <sheetViews>
    <sheetView view="pageBreakPreview" topLeftCell="A5" zoomScaleNormal="100" zoomScaleSheetLayoutView="100" workbookViewId="0">
      <selection activeCell="I270" sqref="I270"/>
    </sheetView>
  </sheetViews>
  <sheetFormatPr baseColWidth="10" defaultColWidth="11.42578125" defaultRowHeight="15" x14ac:dyDescent="0.25"/>
  <cols>
    <col min="1" max="1" width="11.42578125" style="8" customWidth="1"/>
    <col min="2" max="2" width="76.7109375" style="9" customWidth="1"/>
    <col min="3" max="3" width="21.85546875" style="9" bestFit="1" customWidth="1"/>
    <col min="4" max="4" width="11.42578125" style="8"/>
    <col min="5" max="5" width="14.7109375" style="148" hidden="1" customWidth="1"/>
    <col min="6" max="6" width="16.5703125" style="10" customWidth="1"/>
    <col min="7" max="7" width="17" style="11" hidden="1" customWidth="1"/>
    <col min="8" max="8" width="17" style="11" customWidth="1"/>
    <col min="9" max="9" width="21.85546875" style="8" customWidth="1"/>
    <col min="11" max="11" width="24.140625" bestFit="1" customWidth="1"/>
    <col min="12" max="12" width="53.5703125" bestFit="1" customWidth="1"/>
    <col min="13" max="13" width="21.42578125" customWidth="1"/>
  </cols>
  <sheetData>
    <row r="1" spans="1:13" s="1" customFormat="1" ht="40.5" customHeight="1" x14ac:dyDescent="0.25">
      <c r="A1" s="178" t="s">
        <v>0</v>
      </c>
      <c r="B1" s="179"/>
      <c r="C1" s="179"/>
      <c r="D1" s="179"/>
      <c r="E1" s="179"/>
      <c r="F1" s="179"/>
      <c r="G1" s="179"/>
      <c r="H1" s="180"/>
      <c r="I1" s="181"/>
    </row>
    <row r="2" spans="1:13" s="7" customFormat="1" ht="3" customHeight="1" x14ac:dyDescent="0.25">
      <c r="A2" s="2"/>
      <c r="B2" s="3"/>
      <c r="C2" s="4"/>
      <c r="D2" s="4"/>
      <c r="E2" s="147"/>
      <c r="F2" s="5"/>
      <c r="G2" s="4"/>
      <c r="H2" s="4"/>
      <c r="I2" s="6"/>
    </row>
    <row r="3" spans="1:13" ht="40.5" customHeight="1" x14ac:dyDescent="0.25">
      <c r="A3" s="182" t="s">
        <v>1</v>
      </c>
      <c r="B3" s="182"/>
      <c r="C3" s="182"/>
      <c r="D3" s="182"/>
      <c r="E3" s="182"/>
      <c r="F3" s="182"/>
      <c r="G3" s="182"/>
      <c r="H3" s="182"/>
      <c r="I3" s="182"/>
    </row>
    <row r="5" spans="1:13" s="14" customFormat="1" ht="61.5" customHeight="1" x14ac:dyDescent="0.25">
      <c r="A5" s="12" t="s">
        <v>9</v>
      </c>
      <c r="B5" s="12" t="s">
        <v>10</v>
      </c>
      <c r="C5" s="12" t="s">
        <v>11</v>
      </c>
      <c r="D5" s="12" t="s">
        <v>12</v>
      </c>
      <c r="E5" s="13" t="s">
        <v>13</v>
      </c>
      <c r="F5" s="13" t="s">
        <v>13</v>
      </c>
      <c r="H5" s="13" t="s">
        <v>23</v>
      </c>
      <c r="I5" s="149" t="s">
        <v>315</v>
      </c>
      <c r="K5" s="72"/>
      <c r="L5" s="72"/>
      <c r="M5" s="72"/>
    </row>
    <row r="6" spans="1:13" ht="24.95" customHeight="1" x14ac:dyDescent="0.25">
      <c r="A6" s="15">
        <v>1</v>
      </c>
      <c r="B6" s="16" t="s">
        <v>25</v>
      </c>
      <c r="C6" s="15" t="s">
        <v>26</v>
      </c>
      <c r="D6" s="17">
        <v>1</v>
      </c>
      <c r="E6" s="18">
        <v>32715</v>
      </c>
      <c r="F6" s="100">
        <v>52052</v>
      </c>
      <c r="G6" s="150">
        <f>+F6*0.19</f>
        <v>9889.880000000001</v>
      </c>
      <c r="H6" s="150">
        <f>ROUND(G6,0)</f>
        <v>9890</v>
      </c>
      <c r="I6" s="150">
        <f>+H6+F6</f>
        <v>61942</v>
      </c>
      <c r="K6" s="73"/>
      <c r="L6" s="74"/>
      <c r="M6" s="74"/>
    </row>
    <row r="7" spans="1:13" ht="24.95" customHeight="1" x14ac:dyDescent="0.25">
      <c r="A7" s="15">
        <v>2</v>
      </c>
      <c r="B7" s="16" t="s">
        <v>27</v>
      </c>
      <c r="C7" s="15" t="s">
        <v>11</v>
      </c>
      <c r="D7" s="17">
        <v>1</v>
      </c>
      <c r="E7" s="18">
        <v>113096</v>
      </c>
      <c r="F7" s="100">
        <v>117552</v>
      </c>
      <c r="G7" s="150">
        <f t="shared" ref="G7:G70" si="0">+F7*0.19</f>
        <v>22334.880000000001</v>
      </c>
      <c r="H7" s="150">
        <f t="shared" ref="H7:H70" si="1">ROUND(G7,0)</f>
        <v>22335</v>
      </c>
      <c r="I7" s="150">
        <f t="shared" ref="I7:I70" si="2">+H7+F7</f>
        <v>139887</v>
      </c>
      <c r="K7" s="73"/>
      <c r="L7" s="74"/>
      <c r="M7" s="74"/>
    </row>
    <row r="8" spans="1:13" ht="24.95" customHeight="1" x14ac:dyDescent="0.25">
      <c r="A8" s="15">
        <v>3</v>
      </c>
      <c r="B8" s="16" t="s">
        <v>28</v>
      </c>
      <c r="C8" s="15" t="s">
        <v>26</v>
      </c>
      <c r="D8" s="17">
        <v>1</v>
      </c>
      <c r="E8" s="18">
        <v>200078</v>
      </c>
      <c r="F8" s="100">
        <v>198404</v>
      </c>
      <c r="G8" s="150">
        <f t="shared" si="0"/>
        <v>37696.76</v>
      </c>
      <c r="H8" s="150">
        <f t="shared" si="1"/>
        <v>37697</v>
      </c>
      <c r="I8" s="150">
        <f t="shared" si="2"/>
        <v>236101</v>
      </c>
      <c r="K8" s="73"/>
      <c r="L8" s="74"/>
      <c r="M8" s="74"/>
    </row>
    <row r="9" spans="1:13" ht="24.95" customHeight="1" x14ac:dyDescent="0.25">
      <c r="A9" s="15">
        <v>4</v>
      </c>
      <c r="B9" s="16" t="s">
        <v>29</v>
      </c>
      <c r="C9" s="15" t="s">
        <v>30</v>
      </c>
      <c r="D9" s="17">
        <v>1</v>
      </c>
      <c r="E9" s="18">
        <v>198644</v>
      </c>
      <c r="F9" s="100">
        <v>159927</v>
      </c>
      <c r="G9" s="150">
        <f t="shared" si="0"/>
        <v>30386.13</v>
      </c>
      <c r="H9" s="150">
        <f t="shared" si="1"/>
        <v>30386</v>
      </c>
      <c r="I9" s="150">
        <f t="shared" si="2"/>
        <v>190313</v>
      </c>
      <c r="K9" s="73"/>
      <c r="L9" s="74"/>
      <c r="M9" s="74"/>
    </row>
    <row r="10" spans="1:13" ht="24.95" customHeight="1" x14ac:dyDescent="0.25">
      <c r="A10" s="15">
        <v>5</v>
      </c>
      <c r="B10" s="16" t="s">
        <v>31</v>
      </c>
      <c r="C10" s="15" t="s">
        <v>11</v>
      </c>
      <c r="D10" s="17">
        <v>1</v>
      </c>
      <c r="E10" s="18">
        <v>64228</v>
      </c>
      <c r="F10" s="100">
        <v>47684</v>
      </c>
      <c r="G10" s="150">
        <f t="shared" si="0"/>
        <v>9059.9600000000009</v>
      </c>
      <c r="H10" s="150">
        <f t="shared" si="1"/>
        <v>9060</v>
      </c>
      <c r="I10" s="150">
        <f t="shared" si="2"/>
        <v>56744</v>
      </c>
      <c r="K10" s="73"/>
      <c r="L10" s="74"/>
      <c r="M10" s="74"/>
    </row>
    <row r="11" spans="1:13" ht="24.95" customHeight="1" x14ac:dyDescent="0.25">
      <c r="A11" s="15">
        <v>6</v>
      </c>
      <c r="B11" s="16" t="s">
        <v>32</v>
      </c>
      <c r="C11" s="15" t="s">
        <v>11</v>
      </c>
      <c r="D11" s="17">
        <v>1</v>
      </c>
      <c r="E11" s="18">
        <v>104458</v>
      </c>
      <c r="F11" s="100">
        <v>100786</v>
      </c>
      <c r="G11" s="150">
        <f t="shared" si="0"/>
        <v>19149.34</v>
      </c>
      <c r="H11" s="150">
        <f t="shared" si="1"/>
        <v>19149</v>
      </c>
      <c r="I11" s="150">
        <f t="shared" si="2"/>
        <v>119935</v>
      </c>
      <c r="K11" s="73"/>
      <c r="L11" s="74"/>
      <c r="M11" s="74"/>
    </row>
    <row r="12" spans="1:13" ht="24.95" customHeight="1" x14ac:dyDescent="0.25">
      <c r="A12" s="15">
        <v>7</v>
      </c>
      <c r="B12" s="16" t="s">
        <v>33</v>
      </c>
      <c r="C12" s="15" t="s">
        <v>34</v>
      </c>
      <c r="D12" s="17">
        <v>1</v>
      </c>
      <c r="E12" s="18">
        <v>15736</v>
      </c>
      <c r="F12" s="100">
        <v>29024</v>
      </c>
      <c r="G12" s="150">
        <f t="shared" si="0"/>
        <v>5514.56</v>
      </c>
      <c r="H12" s="150">
        <f t="shared" si="1"/>
        <v>5515</v>
      </c>
      <c r="I12" s="150">
        <f t="shared" si="2"/>
        <v>34539</v>
      </c>
      <c r="K12" s="73"/>
      <c r="L12" s="74"/>
      <c r="M12" s="74"/>
    </row>
    <row r="13" spans="1:13" ht="24.95" customHeight="1" x14ac:dyDescent="0.25">
      <c r="A13" s="15">
        <v>8</v>
      </c>
      <c r="B13" s="16" t="s">
        <v>35</v>
      </c>
      <c r="C13" s="15" t="s">
        <v>11</v>
      </c>
      <c r="D13" s="17">
        <v>1</v>
      </c>
      <c r="E13" s="18">
        <v>9088</v>
      </c>
      <c r="F13" s="100">
        <v>8851</v>
      </c>
      <c r="G13" s="150">
        <f t="shared" si="0"/>
        <v>1681.69</v>
      </c>
      <c r="H13" s="150">
        <f t="shared" si="1"/>
        <v>1682</v>
      </c>
      <c r="I13" s="150">
        <f t="shared" si="2"/>
        <v>10533</v>
      </c>
      <c r="K13" s="73"/>
      <c r="L13" s="74"/>
      <c r="M13" s="74"/>
    </row>
    <row r="14" spans="1:13" ht="24.95" customHeight="1" x14ac:dyDescent="0.25">
      <c r="A14" s="15">
        <v>9</v>
      </c>
      <c r="B14" s="16" t="s">
        <v>36</v>
      </c>
      <c r="C14" s="15" t="s">
        <v>37</v>
      </c>
      <c r="D14" s="17">
        <v>1</v>
      </c>
      <c r="E14" s="18">
        <v>51369</v>
      </c>
      <c r="F14" s="100">
        <v>43409</v>
      </c>
      <c r="G14" s="150">
        <f t="shared" si="0"/>
        <v>8247.7100000000009</v>
      </c>
      <c r="H14" s="150">
        <f t="shared" si="1"/>
        <v>8248</v>
      </c>
      <c r="I14" s="150">
        <f t="shared" si="2"/>
        <v>51657</v>
      </c>
      <c r="K14" s="73"/>
      <c r="L14" s="74"/>
      <c r="M14" s="74"/>
    </row>
    <row r="15" spans="1:13" ht="24.95" customHeight="1" x14ac:dyDescent="0.25">
      <c r="A15" s="15">
        <v>10</v>
      </c>
      <c r="B15" s="16" t="s">
        <v>38</v>
      </c>
      <c r="C15" s="15" t="s">
        <v>11</v>
      </c>
      <c r="D15" s="17">
        <v>1</v>
      </c>
      <c r="E15" s="18">
        <v>127824</v>
      </c>
      <c r="F15" s="100">
        <v>86874</v>
      </c>
      <c r="G15" s="150">
        <f t="shared" si="0"/>
        <v>16506.060000000001</v>
      </c>
      <c r="H15" s="150">
        <f t="shared" si="1"/>
        <v>16506</v>
      </c>
      <c r="I15" s="150">
        <f t="shared" si="2"/>
        <v>103380</v>
      </c>
      <c r="K15" s="73"/>
      <c r="L15" s="74"/>
      <c r="M15" s="74"/>
    </row>
    <row r="16" spans="1:13" ht="24.95" customHeight="1" x14ac:dyDescent="0.25">
      <c r="A16" s="15">
        <v>11</v>
      </c>
      <c r="B16" s="16" t="s">
        <v>39</v>
      </c>
      <c r="C16" s="15" t="s">
        <v>11</v>
      </c>
      <c r="D16" s="17">
        <v>1</v>
      </c>
      <c r="E16" s="18">
        <v>9047</v>
      </c>
      <c r="F16" s="100">
        <v>12761</v>
      </c>
      <c r="G16" s="150">
        <f t="shared" si="0"/>
        <v>2424.59</v>
      </c>
      <c r="H16" s="150">
        <f t="shared" si="1"/>
        <v>2425</v>
      </c>
      <c r="I16" s="150">
        <f t="shared" si="2"/>
        <v>15186</v>
      </c>
      <c r="K16" s="73"/>
      <c r="L16" s="74"/>
      <c r="M16" s="74"/>
    </row>
    <row r="17" spans="1:13" ht="24.95" customHeight="1" x14ac:dyDescent="0.25">
      <c r="A17" s="15">
        <v>12</v>
      </c>
      <c r="B17" s="16" t="s">
        <v>316</v>
      </c>
      <c r="C17" s="15" t="s">
        <v>11</v>
      </c>
      <c r="D17" s="17">
        <v>1</v>
      </c>
      <c r="E17" s="18">
        <v>88815</v>
      </c>
      <c r="F17" s="100">
        <v>64784</v>
      </c>
      <c r="G17" s="150">
        <f t="shared" si="0"/>
        <v>12308.960000000001</v>
      </c>
      <c r="H17" s="150">
        <f t="shared" si="1"/>
        <v>12309</v>
      </c>
      <c r="I17" s="150">
        <f t="shared" si="2"/>
        <v>77093</v>
      </c>
      <c r="K17" s="73"/>
      <c r="L17" s="74"/>
      <c r="M17" s="74"/>
    </row>
    <row r="18" spans="1:13" ht="24.95" customHeight="1" x14ac:dyDescent="0.25">
      <c r="A18" s="15">
        <v>13</v>
      </c>
      <c r="B18" s="16" t="s">
        <v>41</v>
      </c>
      <c r="C18" s="15" t="s">
        <v>11</v>
      </c>
      <c r="D18" s="17">
        <v>1</v>
      </c>
      <c r="E18" s="18">
        <v>192211</v>
      </c>
      <c r="F18" s="100">
        <v>167199</v>
      </c>
      <c r="G18" s="150">
        <f t="shared" si="0"/>
        <v>31767.81</v>
      </c>
      <c r="H18" s="150">
        <f t="shared" si="1"/>
        <v>31768</v>
      </c>
      <c r="I18" s="150">
        <f t="shared" si="2"/>
        <v>198967</v>
      </c>
      <c r="K18" s="73"/>
      <c r="L18" s="74"/>
      <c r="M18" s="74"/>
    </row>
    <row r="19" spans="1:13" ht="24.95" customHeight="1" x14ac:dyDescent="0.25">
      <c r="A19" s="15">
        <v>14</v>
      </c>
      <c r="B19" s="16" t="s">
        <v>42</v>
      </c>
      <c r="C19" s="15" t="s">
        <v>11</v>
      </c>
      <c r="D19" s="17">
        <v>1</v>
      </c>
      <c r="E19" s="18">
        <v>193992</v>
      </c>
      <c r="F19" s="100">
        <v>113130</v>
      </c>
      <c r="G19" s="150">
        <f t="shared" si="0"/>
        <v>21494.7</v>
      </c>
      <c r="H19" s="150">
        <f t="shared" si="1"/>
        <v>21495</v>
      </c>
      <c r="I19" s="150">
        <f t="shared" si="2"/>
        <v>134625</v>
      </c>
      <c r="K19" s="73"/>
      <c r="L19" s="74"/>
      <c r="M19" s="74"/>
    </row>
    <row r="20" spans="1:13" ht="24.95" customHeight="1" x14ac:dyDescent="0.25">
      <c r="A20" s="15">
        <v>15</v>
      </c>
      <c r="B20" s="16" t="s">
        <v>43</v>
      </c>
      <c r="C20" s="15" t="s">
        <v>11</v>
      </c>
      <c r="D20" s="17">
        <v>1</v>
      </c>
      <c r="E20" s="18">
        <v>90616</v>
      </c>
      <c r="F20" s="100">
        <v>72997</v>
      </c>
      <c r="G20" s="150">
        <f t="shared" si="0"/>
        <v>13869.43</v>
      </c>
      <c r="H20" s="150">
        <f t="shared" si="1"/>
        <v>13869</v>
      </c>
      <c r="I20" s="150">
        <f t="shared" si="2"/>
        <v>86866</v>
      </c>
      <c r="K20" s="73"/>
      <c r="L20" s="74"/>
      <c r="M20" s="74"/>
    </row>
    <row r="21" spans="1:13" ht="24.95" customHeight="1" x14ac:dyDescent="0.25">
      <c r="A21" s="15">
        <v>16</v>
      </c>
      <c r="B21" s="16" t="s">
        <v>44</v>
      </c>
      <c r="C21" s="15" t="s">
        <v>11</v>
      </c>
      <c r="D21" s="17">
        <v>1</v>
      </c>
      <c r="E21" s="18">
        <v>871115</v>
      </c>
      <c r="F21" s="100">
        <v>401524</v>
      </c>
      <c r="G21" s="150">
        <f t="shared" si="0"/>
        <v>76289.56</v>
      </c>
      <c r="H21" s="150">
        <f t="shared" si="1"/>
        <v>76290</v>
      </c>
      <c r="I21" s="150">
        <f t="shared" si="2"/>
        <v>477814</v>
      </c>
      <c r="K21" s="73"/>
      <c r="L21" s="74"/>
      <c r="M21" s="74"/>
    </row>
    <row r="22" spans="1:13" ht="24.95" customHeight="1" x14ac:dyDescent="0.25">
      <c r="A22" s="15">
        <v>17</v>
      </c>
      <c r="B22" s="16" t="s">
        <v>45</v>
      </c>
      <c r="C22" s="15" t="s">
        <v>11</v>
      </c>
      <c r="D22" s="17">
        <v>1</v>
      </c>
      <c r="E22" s="18">
        <v>621563</v>
      </c>
      <c r="F22" s="100">
        <v>439930</v>
      </c>
      <c r="G22" s="150">
        <f t="shared" si="0"/>
        <v>83586.7</v>
      </c>
      <c r="H22" s="150">
        <f t="shared" si="1"/>
        <v>83587</v>
      </c>
      <c r="I22" s="150">
        <f t="shared" si="2"/>
        <v>523517</v>
      </c>
      <c r="K22" s="73"/>
      <c r="L22" s="74"/>
      <c r="M22" s="74"/>
    </row>
    <row r="23" spans="1:13" ht="24.95" customHeight="1" x14ac:dyDescent="0.25">
      <c r="A23" s="15">
        <v>18</v>
      </c>
      <c r="B23" s="16" t="s">
        <v>46</v>
      </c>
      <c r="C23" s="15" t="s">
        <v>11</v>
      </c>
      <c r="D23" s="17">
        <v>1</v>
      </c>
      <c r="E23" s="18">
        <v>15463</v>
      </c>
      <c r="F23" s="100">
        <v>43386</v>
      </c>
      <c r="G23" s="150">
        <f t="shared" si="0"/>
        <v>8243.34</v>
      </c>
      <c r="H23" s="150">
        <f t="shared" si="1"/>
        <v>8243</v>
      </c>
      <c r="I23" s="150">
        <f t="shared" si="2"/>
        <v>51629</v>
      </c>
      <c r="K23" s="73"/>
      <c r="L23" s="74"/>
      <c r="M23" s="74"/>
    </row>
    <row r="24" spans="1:13" ht="24.95" customHeight="1" x14ac:dyDescent="0.25">
      <c r="A24" s="15">
        <v>19</v>
      </c>
      <c r="B24" s="16" t="s">
        <v>47</v>
      </c>
      <c r="C24" s="15" t="s">
        <v>48</v>
      </c>
      <c r="D24" s="17">
        <v>1</v>
      </c>
      <c r="E24" s="18">
        <v>13240</v>
      </c>
      <c r="F24" s="100">
        <v>30954</v>
      </c>
      <c r="G24" s="150">
        <f t="shared" si="0"/>
        <v>5881.26</v>
      </c>
      <c r="H24" s="150">
        <f t="shared" si="1"/>
        <v>5881</v>
      </c>
      <c r="I24" s="150">
        <f t="shared" si="2"/>
        <v>36835</v>
      </c>
      <c r="K24" s="73"/>
      <c r="L24" s="74"/>
      <c r="M24" s="74"/>
    </row>
    <row r="25" spans="1:13" ht="24.95" customHeight="1" x14ac:dyDescent="0.25">
      <c r="A25" s="15">
        <v>20</v>
      </c>
      <c r="B25" s="16" t="s">
        <v>49</v>
      </c>
      <c r="C25" s="15" t="s">
        <v>11</v>
      </c>
      <c r="D25" s="17">
        <v>1</v>
      </c>
      <c r="E25" s="18">
        <v>420142</v>
      </c>
      <c r="F25" s="100">
        <v>277024</v>
      </c>
      <c r="G25" s="150">
        <f t="shared" si="0"/>
        <v>52634.559999999998</v>
      </c>
      <c r="H25" s="150">
        <f t="shared" si="1"/>
        <v>52635</v>
      </c>
      <c r="I25" s="150">
        <f t="shared" si="2"/>
        <v>329659</v>
      </c>
      <c r="K25" s="73"/>
      <c r="L25" s="74"/>
      <c r="M25" s="74"/>
    </row>
    <row r="26" spans="1:13" ht="24.95" customHeight="1" x14ac:dyDescent="0.25">
      <c r="A26" s="15">
        <v>21</v>
      </c>
      <c r="B26" s="16" t="s">
        <v>50</v>
      </c>
      <c r="C26" s="15" t="s">
        <v>11</v>
      </c>
      <c r="D26" s="17">
        <v>1</v>
      </c>
      <c r="E26" s="18">
        <v>33736</v>
      </c>
      <c r="F26" s="100">
        <v>32425</v>
      </c>
      <c r="G26" s="150">
        <f t="shared" si="0"/>
        <v>6160.75</v>
      </c>
      <c r="H26" s="150">
        <f t="shared" si="1"/>
        <v>6161</v>
      </c>
      <c r="I26" s="150">
        <f t="shared" si="2"/>
        <v>38586</v>
      </c>
      <c r="K26" s="73"/>
      <c r="L26" s="74"/>
      <c r="M26" s="74"/>
    </row>
    <row r="27" spans="1:13" ht="24.95" customHeight="1" x14ac:dyDescent="0.25">
      <c r="A27" s="15">
        <v>22</v>
      </c>
      <c r="B27" s="16" t="s">
        <v>51</v>
      </c>
      <c r="C27" s="15" t="s">
        <v>11</v>
      </c>
      <c r="D27" s="17">
        <v>1</v>
      </c>
      <c r="E27" s="18">
        <v>21003</v>
      </c>
      <c r="F27" s="100">
        <v>25060</v>
      </c>
      <c r="G27" s="150">
        <f t="shared" si="0"/>
        <v>4761.3999999999996</v>
      </c>
      <c r="H27" s="150">
        <f t="shared" si="1"/>
        <v>4761</v>
      </c>
      <c r="I27" s="150">
        <f t="shared" si="2"/>
        <v>29821</v>
      </c>
      <c r="K27" s="73"/>
      <c r="L27" s="74"/>
      <c r="M27" s="74"/>
    </row>
    <row r="28" spans="1:13" ht="24.95" customHeight="1" x14ac:dyDescent="0.25">
      <c r="A28" s="15">
        <v>23</v>
      </c>
      <c r="B28" s="16" t="s">
        <v>52</v>
      </c>
      <c r="C28" s="15" t="s">
        <v>11</v>
      </c>
      <c r="D28" s="17">
        <v>1</v>
      </c>
      <c r="E28" s="18">
        <v>27803</v>
      </c>
      <c r="F28" s="100">
        <v>21042</v>
      </c>
      <c r="G28" s="150">
        <f t="shared" si="0"/>
        <v>3997.98</v>
      </c>
      <c r="H28" s="150">
        <f t="shared" si="1"/>
        <v>3998</v>
      </c>
      <c r="I28" s="150">
        <f t="shared" si="2"/>
        <v>25040</v>
      </c>
      <c r="K28" s="73"/>
      <c r="L28" s="74"/>
      <c r="M28" s="74"/>
    </row>
    <row r="29" spans="1:13" ht="24.95" customHeight="1" x14ac:dyDescent="0.25">
      <c r="A29" s="15">
        <v>24</v>
      </c>
      <c r="B29" s="16" t="s">
        <v>53</v>
      </c>
      <c r="C29" s="15" t="s">
        <v>11</v>
      </c>
      <c r="D29" s="17">
        <v>1</v>
      </c>
      <c r="E29" s="18">
        <v>25798</v>
      </c>
      <c r="F29" s="100">
        <v>25664</v>
      </c>
      <c r="G29" s="150">
        <f t="shared" si="0"/>
        <v>4876.16</v>
      </c>
      <c r="H29" s="150">
        <f t="shared" si="1"/>
        <v>4876</v>
      </c>
      <c r="I29" s="150">
        <f t="shared" si="2"/>
        <v>30540</v>
      </c>
      <c r="K29" s="73"/>
      <c r="L29" s="74"/>
      <c r="M29" s="74"/>
    </row>
    <row r="30" spans="1:13" ht="24.95" customHeight="1" x14ac:dyDescent="0.25">
      <c r="A30" s="15">
        <v>25</v>
      </c>
      <c r="B30" s="16" t="s">
        <v>54</v>
      </c>
      <c r="C30" s="15" t="s">
        <v>11</v>
      </c>
      <c r="D30" s="17">
        <v>1</v>
      </c>
      <c r="E30" s="18">
        <v>19043</v>
      </c>
      <c r="F30" s="100">
        <v>22719</v>
      </c>
      <c r="G30" s="150">
        <f t="shared" si="0"/>
        <v>4316.6099999999997</v>
      </c>
      <c r="H30" s="150">
        <f t="shared" si="1"/>
        <v>4317</v>
      </c>
      <c r="I30" s="150">
        <f t="shared" si="2"/>
        <v>27036</v>
      </c>
      <c r="K30" s="73"/>
      <c r="L30" s="74"/>
      <c r="M30" s="74"/>
    </row>
    <row r="31" spans="1:13" ht="24.95" customHeight="1" x14ac:dyDescent="0.25">
      <c r="A31" s="15">
        <v>26</v>
      </c>
      <c r="B31" s="16" t="s">
        <v>55</v>
      </c>
      <c r="C31" s="15" t="s">
        <v>11</v>
      </c>
      <c r="D31" s="17">
        <v>1</v>
      </c>
      <c r="E31" s="18">
        <v>11784</v>
      </c>
      <c r="F31" s="100">
        <v>11050</v>
      </c>
      <c r="G31" s="150">
        <f t="shared" si="0"/>
        <v>2099.5</v>
      </c>
      <c r="H31" s="150">
        <f t="shared" si="1"/>
        <v>2100</v>
      </c>
      <c r="I31" s="150">
        <f t="shared" si="2"/>
        <v>13150</v>
      </c>
      <c r="K31" s="73"/>
      <c r="L31" s="74"/>
      <c r="M31" s="74"/>
    </row>
    <row r="32" spans="1:13" ht="24.95" customHeight="1" x14ac:dyDescent="0.25">
      <c r="A32" s="15">
        <v>27</v>
      </c>
      <c r="B32" s="16" t="s">
        <v>56</v>
      </c>
      <c r="C32" s="15" t="s">
        <v>11</v>
      </c>
      <c r="D32" s="17">
        <v>1</v>
      </c>
      <c r="E32" s="18">
        <v>8825</v>
      </c>
      <c r="F32" s="100">
        <v>8135</v>
      </c>
      <c r="G32" s="150">
        <f t="shared" si="0"/>
        <v>1545.65</v>
      </c>
      <c r="H32" s="150">
        <f t="shared" si="1"/>
        <v>1546</v>
      </c>
      <c r="I32" s="150">
        <f t="shared" si="2"/>
        <v>9681</v>
      </c>
      <c r="K32" s="73"/>
      <c r="L32" s="74"/>
      <c r="M32" s="74"/>
    </row>
    <row r="33" spans="1:13" ht="24.95" customHeight="1" x14ac:dyDescent="0.25">
      <c r="A33" s="15">
        <v>28</v>
      </c>
      <c r="B33" s="16" t="s">
        <v>57</v>
      </c>
      <c r="C33" s="15" t="s">
        <v>11</v>
      </c>
      <c r="D33" s="17">
        <v>1</v>
      </c>
      <c r="E33" s="18">
        <v>11506</v>
      </c>
      <c r="F33" s="100">
        <v>14885</v>
      </c>
      <c r="G33" s="150">
        <f t="shared" si="0"/>
        <v>2828.15</v>
      </c>
      <c r="H33" s="150">
        <f t="shared" si="1"/>
        <v>2828</v>
      </c>
      <c r="I33" s="150">
        <f t="shared" si="2"/>
        <v>17713</v>
      </c>
      <c r="K33" s="73"/>
      <c r="L33" s="74"/>
      <c r="M33" s="74"/>
    </row>
    <row r="34" spans="1:13" ht="24.95" customHeight="1" x14ac:dyDescent="0.25">
      <c r="A34" s="15">
        <v>29</v>
      </c>
      <c r="B34" s="16" t="s">
        <v>58</v>
      </c>
      <c r="C34" s="15" t="s">
        <v>11</v>
      </c>
      <c r="D34" s="17">
        <v>1</v>
      </c>
      <c r="E34" s="18">
        <v>7773</v>
      </c>
      <c r="F34" s="100">
        <v>8261</v>
      </c>
      <c r="G34" s="150">
        <f t="shared" si="0"/>
        <v>1569.59</v>
      </c>
      <c r="H34" s="150">
        <f t="shared" si="1"/>
        <v>1570</v>
      </c>
      <c r="I34" s="150">
        <f t="shared" si="2"/>
        <v>9831</v>
      </c>
      <c r="K34" s="73"/>
      <c r="L34" s="74"/>
      <c r="M34" s="74"/>
    </row>
    <row r="35" spans="1:13" ht="24.95" customHeight="1" x14ac:dyDescent="0.25">
      <c r="A35" s="15">
        <v>30</v>
      </c>
      <c r="B35" s="16" t="s">
        <v>59</v>
      </c>
      <c r="C35" s="15" t="s">
        <v>11</v>
      </c>
      <c r="D35" s="17">
        <v>1</v>
      </c>
      <c r="E35" s="18">
        <v>21361</v>
      </c>
      <c r="F35" s="100">
        <v>24840</v>
      </c>
      <c r="G35" s="150">
        <f t="shared" si="0"/>
        <v>4719.6000000000004</v>
      </c>
      <c r="H35" s="150">
        <f t="shared" si="1"/>
        <v>4720</v>
      </c>
      <c r="I35" s="150">
        <f t="shared" si="2"/>
        <v>29560</v>
      </c>
      <c r="K35" s="73"/>
      <c r="L35" s="74"/>
      <c r="M35" s="74"/>
    </row>
    <row r="36" spans="1:13" ht="24.95" customHeight="1" x14ac:dyDescent="0.25">
      <c r="A36" s="15">
        <v>31</v>
      </c>
      <c r="B36" s="16" t="s">
        <v>60</v>
      </c>
      <c r="C36" s="15" t="s">
        <v>11</v>
      </c>
      <c r="D36" s="17">
        <v>1</v>
      </c>
      <c r="E36" s="18">
        <v>35878</v>
      </c>
      <c r="F36" s="100">
        <v>31342</v>
      </c>
      <c r="G36" s="150">
        <f t="shared" si="0"/>
        <v>5954.9800000000005</v>
      </c>
      <c r="H36" s="150">
        <f t="shared" si="1"/>
        <v>5955</v>
      </c>
      <c r="I36" s="150">
        <f t="shared" si="2"/>
        <v>37297</v>
      </c>
      <c r="K36" s="73"/>
      <c r="L36" s="74"/>
      <c r="M36" s="74"/>
    </row>
    <row r="37" spans="1:13" ht="24.95" customHeight="1" x14ac:dyDescent="0.25">
      <c r="A37" s="15">
        <v>32</v>
      </c>
      <c r="B37" s="16" t="s">
        <v>61</v>
      </c>
      <c r="C37" s="15" t="s">
        <v>11</v>
      </c>
      <c r="D37" s="17">
        <v>1</v>
      </c>
      <c r="E37" s="18">
        <v>22289</v>
      </c>
      <c r="F37" s="100">
        <v>26583</v>
      </c>
      <c r="G37" s="150">
        <f t="shared" si="0"/>
        <v>5050.7700000000004</v>
      </c>
      <c r="H37" s="150">
        <f t="shared" si="1"/>
        <v>5051</v>
      </c>
      <c r="I37" s="150">
        <f t="shared" si="2"/>
        <v>31634</v>
      </c>
      <c r="K37" s="73"/>
      <c r="L37" s="74"/>
      <c r="M37" s="74"/>
    </row>
    <row r="38" spans="1:13" ht="24.95" customHeight="1" x14ac:dyDescent="0.25">
      <c r="A38" s="15">
        <v>33</v>
      </c>
      <c r="B38" s="16" t="s">
        <v>62</v>
      </c>
      <c r="C38" s="15" t="s">
        <v>11</v>
      </c>
      <c r="D38" s="17">
        <v>1</v>
      </c>
      <c r="E38" s="18">
        <v>32791</v>
      </c>
      <c r="F38" s="100">
        <v>20698</v>
      </c>
      <c r="G38" s="150">
        <f t="shared" si="0"/>
        <v>3932.62</v>
      </c>
      <c r="H38" s="150">
        <f t="shared" si="1"/>
        <v>3933</v>
      </c>
      <c r="I38" s="150">
        <f t="shared" si="2"/>
        <v>24631</v>
      </c>
      <c r="K38" s="73"/>
      <c r="L38" s="74"/>
      <c r="M38" s="74"/>
    </row>
    <row r="39" spans="1:13" ht="39" customHeight="1" x14ac:dyDescent="0.25">
      <c r="A39" s="15">
        <v>34</v>
      </c>
      <c r="B39" s="16" t="s">
        <v>317</v>
      </c>
      <c r="C39" s="15" t="s">
        <v>11</v>
      </c>
      <c r="D39" s="17">
        <v>1</v>
      </c>
      <c r="E39" s="18">
        <v>4747</v>
      </c>
      <c r="F39" s="100">
        <v>4734</v>
      </c>
      <c r="G39" s="150">
        <f t="shared" si="0"/>
        <v>899.46</v>
      </c>
      <c r="H39" s="150">
        <f t="shared" si="1"/>
        <v>899</v>
      </c>
      <c r="I39" s="150">
        <f t="shared" si="2"/>
        <v>5633</v>
      </c>
      <c r="K39" s="73"/>
      <c r="L39" s="74"/>
      <c r="M39" s="74"/>
    </row>
    <row r="40" spans="1:13" ht="39" customHeight="1" x14ac:dyDescent="0.25">
      <c r="A40" s="15">
        <v>35</v>
      </c>
      <c r="B40" s="16" t="s">
        <v>318</v>
      </c>
      <c r="C40" s="15" t="s">
        <v>11</v>
      </c>
      <c r="D40" s="17">
        <v>1</v>
      </c>
      <c r="E40" s="18">
        <v>16491</v>
      </c>
      <c r="F40" s="100">
        <v>19322</v>
      </c>
      <c r="G40" s="150">
        <f t="shared" si="0"/>
        <v>3671.18</v>
      </c>
      <c r="H40" s="150">
        <f t="shared" si="1"/>
        <v>3671</v>
      </c>
      <c r="I40" s="150">
        <f t="shared" si="2"/>
        <v>22993</v>
      </c>
      <c r="K40" s="73"/>
      <c r="L40" s="74"/>
      <c r="M40" s="74"/>
    </row>
    <row r="41" spans="1:13" ht="39" customHeight="1" x14ac:dyDescent="0.25">
      <c r="A41" s="15">
        <v>36</v>
      </c>
      <c r="B41" s="16" t="s">
        <v>319</v>
      </c>
      <c r="C41" s="15" t="s">
        <v>11</v>
      </c>
      <c r="D41" s="17">
        <v>1</v>
      </c>
      <c r="E41" s="18">
        <v>17961</v>
      </c>
      <c r="F41" s="100">
        <v>20939</v>
      </c>
      <c r="G41" s="150">
        <f t="shared" si="0"/>
        <v>3978.41</v>
      </c>
      <c r="H41" s="150">
        <f t="shared" si="1"/>
        <v>3978</v>
      </c>
      <c r="I41" s="150">
        <f t="shared" si="2"/>
        <v>24917</v>
      </c>
      <c r="K41" s="73"/>
      <c r="L41" s="74"/>
      <c r="M41" s="74"/>
    </row>
    <row r="42" spans="1:13" ht="39" customHeight="1" x14ac:dyDescent="0.25">
      <c r="A42" s="15">
        <v>37</v>
      </c>
      <c r="B42" s="16" t="s">
        <v>320</v>
      </c>
      <c r="C42" s="15" t="s">
        <v>11</v>
      </c>
      <c r="D42" s="17">
        <v>1</v>
      </c>
      <c r="E42" s="18">
        <v>8018</v>
      </c>
      <c r="F42" s="100">
        <v>13597</v>
      </c>
      <c r="G42" s="150">
        <f t="shared" si="0"/>
        <v>2583.4299999999998</v>
      </c>
      <c r="H42" s="150">
        <f t="shared" si="1"/>
        <v>2583</v>
      </c>
      <c r="I42" s="150">
        <f t="shared" si="2"/>
        <v>16180</v>
      </c>
      <c r="K42" s="73"/>
      <c r="L42" s="74"/>
      <c r="M42" s="74"/>
    </row>
    <row r="43" spans="1:13" ht="39" customHeight="1" x14ac:dyDescent="0.25">
      <c r="A43" s="15">
        <v>38</v>
      </c>
      <c r="B43" s="16" t="s">
        <v>321</v>
      </c>
      <c r="C43" s="15" t="s">
        <v>11</v>
      </c>
      <c r="D43" s="17">
        <v>1</v>
      </c>
      <c r="E43" s="18">
        <v>12094</v>
      </c>
      <c r="F43" s="100">
        <v>16480</v>
      </c>
      <c r="G43" s="150">
        <f t="shared" si="0"/>
        <v>3131.2</v>
      </c>
      <c r="H43" s="150">
        <f t="shared" si="1"/>
        <v>3131</v>
      </c>
      <c r="I43" s="150">
        <f t="shared" si="2"/>
        <v>19611</v>
      </c>
      <c r="K43" s="73"/>
      <c r="L43" s="74"/>
      <c r="M43" s="74"/>
    </row>
    <row r="44" spans="1:13" ht="39" customHeight="1" x14ac:dyDescent="0.25">
      <c r="A44" s="15">
        <v>39</v>
      </c>
      <c r="B44" s="16" t="s">
        <v>322</v>
      </c>
      <c r="C44" s="15" t="s">
        <v>11</v>
      </c>
      <c r="D44" s="17">
        <v>1</v>
      </c>
      <c r="E44" s="18">
        <v>9488</v>
      </c>
      <c r="F44" s="100">
        <v>15919</v>
      </c>
      <c r="G44" s="150">
        <f t="shared" si="0"/>
        <v>3024.61</v>
      </c>
      <c r="H44" s="150">
        <f t="shared" si="1"/>
        <v>3025</v>
      </c>
      <c r="I44" s="150">
        <f t="shared" si="2"/>
        <v>18944</v>
      </c>
      <c r="K44" s="73"/>
      <c r="L44" s="74"/>
      <c r="M44" s="74"/>
    </row>
    <row r="45" spans="1:13" ht="39" customHeight="1" x14ac:dyDescent="0.25">
      <c r="A45" s="15">
        <v>40</v>
      </c>
      <c r="B45" s="16" t="s">
        <v>323</v>
      </c>
      <c r="C45" s="15" t="s">
        <v>11</v>
      </c>
      <c r="D45" s="17">
        <v>1</v>
      </c>
      <c r="E45" s="18">
        <v>10972</v>
      </c>
      <c r="F45" s="100">
        <v>8731</v>
      </c>
      <c r="G45" s="150">
        <f t="shared" si="0"/>
        <v>1658.89</v>
      </c>
      <c r="H45" s="150">
        <f t="shared" si="1"/>
        <v>1659</v>
      </c>
      <c r="I45" s="150">
        <f t="shared" si="2"/>
        <v>10390</v>
      </c>
      <c r="K45" s="73"/>
      <c r="L45" s="74"/>
      <c r="M45" s="74"/>
    </row>
    <row r="46" spans="1:13" ht="39" customHeight="1" x14ac:dyDescent="0.25">
      <c r="A46" s="15">
        <v>41</v>
      </c>
      <c r="B46" s="16" t="s">
        <v>324</v>
      </c>
      <c r="C46" s="15" t="s">
        <v>11</v>
      </c>
      <c r="D46" s="17">
        <v>1</v>
      </c>
      <c r="E46" s="18">
        <v>26620</v>
      </c>
      <c r="F46" s="100">
        <v>24103</v>
      </c>
      <c r="G46" s="150">
        <f t="shared" si="0"/>
        <v>4579.57</v>
      </c>
      <c r="H46" s="150">
        <f t="shared" si="1"/>
        <v>4580</v>
      </c>
      <c r="I46" s="150">
        <f t="shared" si="2"/>
        <v>28683</v>
      </c>
      <c r="K46" s="73"/>
      <c r="L46" s="74"/>
      <c r="M46" s="74"/>
    </row>
    <row r="47" spans="1:13" ht="39" customHeight="1" x14ac:dyDescent="0.25">
      <c r="A47" s="15">
        <v>42</v>
      </c>
      <c r="B47" s="16" t="s">
        <v>325</v>
      </c>
      <c r="C47" s="15" t="s">
        <v>11</v>
      </c>
      <c r="D47" s="17">
        <v>1</v>
      </c>
      <c r="E47" s="18">
        <v>11072</v>
      </c>
      <c r="F47" s="100">
        <v>19809</v>
      </c>
      <c r="G47" s="150">
        <f t="shared" si="0"/>
        <v>3763.71</v>
      </c>
      <c r="H47" s="150">
        <f t="shared" si="1"/>
        <v>3764</v>
      </c>
      <c r="I47" s="150">
        <f t="shared" si="2"/>
        <v>23573</v>
      </c>
      <c r="K47" s="73"/>
      <c r="L47" s="74"/>
      <c r="M47" s="74"/>
    </row>
    <row r="48" spans="1:13" ht="39" customHeight="1" x14ac:dyDescent="0.25">
      <c r="A48" s="15">
        <v>43</v>
      </c>
      <c r="B48" s="16" t="s">
        <v>326</v>
      </c>
      <c r="C48" s="15" t="s">
        <v>11</v>
      </c>
      <c r="D48" s="17">
        <v>1</v>
      </c>
      <c r="E48" s="18">
        <v>2267</v>
      </c>
      <c r="F48" s="100">
        <v>8900</v>
      </c>
      <c r="G48" s="150">
        <f t="shared" si="0"/>
        <v>1691</v>
      </c>
      <c r="H48" s="150">
        <f t="shared" si="1"/>
        <v>1691</v>
      </c>
      <c r="I48" s="150">
        <f t="shared" si="2"/>
        <v>10591</v>
      </c>
      <c r="K48" s="73"/>
      <c r="L48" s="74"/>
      <c r="M48" s="74"/>
    </row>
    <row r="49" spans="1:13" ht="24.95" customHeight="1" x14ac:dyDescent="0.25">
      <c r="A49" s="15">
        <v>44</v>
      </c>
      <c r="B49" s="16" t="s">
        <v>73</v>
      </c>
      <c r="C49" s="15" t="s">
        <v>11</v>
      </c>
      <c r="D49" s="17">
        <v>1</v>
      </c>
      <c r="E49" s="18">
        <v>6251</v>
      </c>
      <c r="F49" s="100">
        <v>4414</v>
      </c>
      <c r="G49" s="150">
        <f t="shared" si="0"/>
        <v>838.66</v>
      </c>
      <c r="H49" s="150">
        <f t="shared" si="1"/>
        <v>839</v>
      </c>
      <c r="I49" s="150">
        <f t="shared" si="2"/>
        <v>5253</v>
      </c>
      <c r="K49" s="73"/>
      <c r="L49" s="74"/>
      <c r="M49" s="74"/>
    </row>
    <row r="50" spans="1:13" ht="24.95" customHeight="1" x14ac:dyDescent="0.25">
      <c r="A50" s="15">
        <v>45</v>
      </c>
      <c r="B50" s="16" t="s">
        <v>74</v>
      </c>
      <c r="C50" s="15" t="s">
        <v>11</v>
      </c>
      <c r="D50" s="17">
        <v>1</v>
      </c>
      <c r="E50" s="18">
        <v>72791</v>
      </c>
      <c r="F50" s="100">
        <v>31604</v>
      </c>
      <c r="G50" s="150">
        <f t="shared" si="0"/>
        <v>6004.76</v>
      </c>
      <c r="H50" s="150">
        <f t="shared" si="1"/>
        <v>6005</v>
      </c>
      <c r="I50" s="150">
        <f t="shared" si="2"/>
        <v>37609</v>
      </c>
      <c r="K50" s="73"/>
      <c r="L50" s="74"/>
      <c r="M50" s="74"/>
    </row>
    <row r="51" spans="1:13" ht="24.95" customHeight="1" x14ac:dyDescent="0.25">
      <c r="A51" s="15">
        <v>46</v>
      </c>
      <c r="B51" s="16" t="s">
        <v>75</v>
      </c>
      <c r="C51" s="15" t="s">
        <v>76</v>
      </c>
      <c r="D51" s="17">
        <v>1</v>
      </c>
      <c r="E51" s="18">
        <v>14306</v>
      </c>
      <c r="F51" s="100">
        <v>14990</v>
      </c>
      <c r="G51" s="150">
        <f t="shared" si="0"/>
        <v>2848.1</v>
      </c>
      <c r="H51" s="150">
        <f t="shared" si="1"/>
        <v>2848</v>
      </c>
      <c r="I51" s="150">
        <f t="shared" si="2"/>
        <v>17838</v>
      </c>
      <c r="K51" s="73"/>
      <c r="L51" s="74"/>
      <c r="M51" s="74"/>
    </row>
    <row r="52" spans="1:13" ht="24.95" customHeight="1" x14ac:dyDescent="0.25">
      <c r="A52" s="15">
        <v>47</v>
      </c>
      <c r="B52" s="16" t="s">
        <v>77</v>
      </c>
      <c r="C52" s="15" t="s">
        <v>11</v>
      </c>
      <c r="D52" s="17">
        <v>1</v>
      </c>
      <c r="E52" s="18">
        <v>759702</v>
      </c>
      <c r="F52" s="100">
        <v>521008</v>
      </c>
      <c r="G52" s="150">
        <f t="shared" si="0"/>
        <v>98991.52</v>
      </c>
      <c r="H52" s="150">
        <f t="shared" si="1"/>
        <v>98992</v>
      </c>
      <c r="I52" s="150">
        <f t="shared" si="2"/>
        <v>620000</v>
      </c>
      <c r="K52" s="73"/>
      <c r="L52" s="74"/>
      <c r="M52" s="74"/>
    </row>
    <row r="53" spans="1:13" ht="24.95" customHeight="1" x14ac:dyDescent="0.25">
      <c r="A53" s="15">
        <v>48</v>
      </c>
      <c r="B53" s="16" t="s">
        <v>78</v>
      </c>
      <c r="C53" s="15" t="s">
        <v>76</v>
      </c>
      <c r="D53" s="17">
        <v>1</v>
      </c>
      <c r="E53" s="18">
        <v>5823</v>
      </c>
      <c r="F53" s="100">
        <v>13763</v>
      </c>
      <c r="G53" s="150">
        <f t="shared" si="0"/>
        <v>2614.9700000000003</v>
      </c>
      <c r="H53" s="150">
        <f t="shared" si="1"/>
        <v>2615</v>
      </c>
      <c r="I53" s="150">
        <f t="shared" si="2"/>
        <v>16378</v>
      </c>
      <c r="K53" s="73"/>
      <c r="L53" s="74"/>
      <c r="M53" s="74"/>
    </row>
    <row r="54" spans="1:13" ht="24.95" customHeight="1" x14ac:dyDescent="0.25">
      <c r="A54" s="15">
        <v>49</v>
      </c>
      <c r="B54" s="16" t="s">
        <v>79</v>
      </c>
      <c r="C54" s="15" t="s">
        <v>76</v>
      </c>
      <c r="D54" s="17">
        <v>1</v>
      </c>
      <c r="E54" s="18">
        <v>11782</v>
      </c>
      <c r="F54" s="100">
        <v>19065</v>
      </c>
      <c r="G54" s="150">
        <f t="shared" si="0"/>
        <v>3622.35</v>
      </c>
      <c r="H54" s="150">
        <f t="shared" si="1"/>
        <v>3622</v>
      </c>
      <c r="I54" s="150">
        <f t="shared" si="2"/>
        <v>22687</v>
      </c>
      <c r="K54" s="73"/>
      <c r="L54" s="74"/>
      <c r="M54" s="74"/>
    </row>
    <row r="55" spans="1:13" ht="24.95" customHeight="1" x14ac:dyDescent="0.25">
      <c r="A55" s="15">
        <v>50</v>
      </c>
      <c r="B55" s="16" t="s">
        <v>80</v>
      </c>
      <c r="C55" s="15" t="s">
        <v>11</v>
      </c>
      <c r="D55" s="17">
        <v>1</v>
      </c>
      <c r="E55" s="18">
        <v>8905</v>
      </c>
      <c r="F55" s="100">
        <v>6818</v>
      </c>
      <c r="G55" s="150">
        <f t="shared" si="0"/>
        <v>1295.42</v>
      </c>
      <c r="H55" s="150">
        <f t="shared" si="1"/>
        <v>1295</v>
      </c>
      <c r="I55" s="150">
        <f t="shared" si="2"/>
        <v>8113</v>
      </c>
      <c r="K55" s="73"/>
      <c r="L55" s="74"/>
      <c r="M55" s="74"/>
    </row>
    <row r="56" spans="1:13" ht="54.75" customHeight="1" x14ac:dyDescent="0.25">
      <c r="A56" s="15">
        <v>51</v>
      </c>
      <c r="B56" s="19" t="s">
        <v>327</v>
      </c>
      <c r="C56" s="20" t="s">
        <v>11</v>
      </c>
      <c r="D56" s="17">
        <v>1</v>
      </c>
      <c r="E56" s="18">
        <v>58490</v>
      </c>
      <c r="F56" s="100">
        <v>78834</v>
      </c>
      <c r="G56" s="150">
        <f t="shared" si="0"/>
        <v>14978.460000000001</v>
      </c>
      <c r="H56" s="150">
        <f t="shared" si="1"/>
        <v>14978</v>
      </c>
      <c r="I56" s="150">
        <f t="shared" si="2"/>
        <v>93812</v>
      </c>
      <c r="K56" s="73"/>
      <c r="L56" s="74"/>
      <c r="M56" s="74"/>
    </row>
    <row r="57" spans="1:13" ht="24.95" customHeight="1" x14ac:dyDescent="0.25">
      <c r="A57" s="15">
        <v>52</v>
      </c>
      <c r="B57" s="19" t="s">
        <v>82</v>
      </c>
      <c r="C57" s="20" t="s">
        <v>11</v>
      </c>
      <c r="D57" s="17">
        <v>1</v>
      </c>
      <c r="E57" s="18">
        <v>261494</v>
      </c>
      <c r="F57" s="100">
        <v>254652</v>
      </c>
      <c r="G57" s="150">
        <f t="shared" si="0"/>
        <v>48383.88</v>
      </c>
      <c r="H57" s="150">
        <f t="shared" si="1"/>
        <v>48384</v>
      </c>
      <c r="I57" s="150">
        <f t="shared" si="2"/>
        <v>303036</v>
      </c>
      <c r="K57" s="73"/>
      <c r="L57" s="74"/>
      <c r="M57" s="74"/>
    </row>
    <row r="58" spans="1:13" ht="24.95" customHeight="1" x14ac:dyDescent="0.25">
      <c r="A58" s="15">
        <v>53</v>
      </c>
      <c r="B58" s="19" t="s">
        <v>83</v>
      </c>
      <c r="C58" s="20" t="s">
        <v>11</v>
      </c>
      <c r="D58" s="17">
        <v>1</v>
      </c>
      <c r="E58" s="18">
        <v>147164</v>
      </c>
      <c r="F58" s="100">
        <v>105164</v>
      </c>
      <c r="G58" s="150">
        <f t="shared" si="0"/>
        <v>19981.16</v>
      </c>
      <c r="H58" s="150">
        <f t="shared" si="1"/>
        <v>19981</v>
      </c>
      <c r="I58" s="150">
        <f t="shared" si="2"/>
        <v>125145</v>
      </c>
      <c r="K58" s="73"/>
      <c r="L58" s="74"/>
      <c r="M58" s="74"/>
    </row>
    <row r="59" spans="1:13" ht="24.95" customHeight="1" x14ac:dyDescent="0.25">
      <c r="A59" s="15">
        <v>54</v>
      </c>
      <c r="B59" s="19" t="s">
        <v>84</v>
      </c>
      <c r="C59" s="20" t="s">
        <v>11</v>
      </c>
      <c r="D59" s="17">
        <v>1</v>
      </c>
      <c r="E59" s="18">
        <v>75204</v>
      </c>
      <c r="F59" s="100">
        <v>65714</v>
      </c>
      <c r="G59" s="150">
        <f t="shared" si="0"/>
        <v>12485.66</v>
      </c>
      <c r="H59" s="150">
        <f t="shared" si="1"/>
        <v>12486</v>
      </c>
      <c r="I59" s="150">
        <f t="shared" si="2"/>
        <v>78200</v>
      </c>
      <c r="K59" s="73"/>
      <c r="L59" s="74"/>
      <c r="M59" s="74"/>
    </row>
    <row r="60" spans="1:13" ht="24.95" customHeight="1" x14ac:dyDescent="0.25">
      <c r="A60" s="15">
        <v>55</v>
      </c>
      <c r="B60" s="19" t="s">
        <v>85</v>
      </c>
      <c r="C60" s="20" t="s">
        <v>11</v>
      </c>
      <c r="D60" s="17">
        <v>1</v>
      </c>
      <c r="E60" s="18">
        <v>53872</v>
      </c>
      <c r="F60" s="100">
        <v>41306</v>
      </c>
      <c r="G60" s="150">
        <f t="shared" si="0"/>
        <v>7848.14</v>
      </c>
      <c r="H60" s="150">
        <f t="shared" si="1"/>
        <v>7848</v>
      </c>
      <c r="I60" s="150">
        <f t="shared" si="2"/>
        <v>49154</v>
      </c>
      <c r="K60" s="73"/>
      <c r="L60" s="74"/>
      <c r="M60" s="74"/>
    </row>
    <row r="61" spans="1:13" ht="24.95" customHeight="1" x14ac:dyDescent="0.25">
      <c r="A61" s="15">
        <v>56</v>
      </c>
      <c r="B61" s="19" t="s">
        <v>86</v>
      </c>
      <c r="C61" s="20" t="s">
        <v>87</v>
      </c>
      <c r="D61" s="17">
        <v>1</v>
      </c>
      <c r="E61" s="18">
        <v>588690</v>
      </c>
      <c r="F61" s="100">
        <v>515858</v>
      </c>
      <c r="G61" s="150">
        <f t="shared" si="0"/>
        <v>98013.02</v>
      </c>
      <c r="H61" s="150">
        <f t="shared" si="1"/>
        <v>98013</v>
      </c>
      <c r="I61" s="150">
        <f t="shared" si="2"/>
        <v>613871</v>
      </c>
      <c r="K61" s="73"/>
      <c r="L61" s="74"/>
      <c r="M61" s="74"/>
    </row>
    <row r="62" spans="1:13" ht="24.95" customHeight="1" x14ac:dyDescent="0.25">
      <c r="A62" s="15">
        <v>57</v>
      </c>
      <c r="B62" s="19" t="s">
        <v>88</v>
      </c>
      <c r="C62" s="20" t="s">
        <v>11</v>
      </c>
      <c r="D62" s="17">
        <v>1</v>
      </c>
      <c r="E62" s="18">
        <v>250256</v>
      </c>
      <c r="F62" s="100">
        <v>165925</v>
      </c>
      <c r="G62" s="150">
        <f t="shared" si="0"/>
        <v>31525.75</v>
      </c>
      <c r="H62" s="150">
        <f t="shared" si="1"/>
        <v>31526</v>
      </c>
      <c r="I62" s="150">
        <f t="shared" si="2"/>
        <v>197451</v>
      </c>
      <c r="K62" s="73"/>
      <c r="L62" s="74"/>
      <c r="M62" s="74"/>
    </row>
    <row r="63" spans="1:13" ht="24.95" customHeight="1" x14ac:dyDescent="0.25">
      <c r="A63" s="15">
        <v>58</v>
      </c>
      <c r="B63" s="19" t="s">
        <v>89</v>
      </c>
      <c r="C63" s="20" t="s">
        <v>26</v>
      </c>
      <c r="D63" s="17">
        <v>1</v>
      </c>
      <c r="E63" s="18">
        <v>213417</v>
      </c>
      <c r="F63" s="100">
        <v>52997</v>
      </c>
      <c r="G63" s="150">
        <f t="shared" si="0"/>
        <v>10069.43</v>
      </c>
      <c r="H63" s="150">
        <f t="shared" si="1"/>
        <v>10069</v>
      </c>
      <c r="I63" s="150">
        <f t="shared" si="2"/>
        <v>63066</v>
      </c>
      <c r="K63" s="73"/>
      <c r="L63" s="74"/>
      <c r="M63" s="74"/>
    </row>
    <row r="64" spans="1:13" ht="24.95" customHeight="1" x14ac:dyDescent="0.25">
      <c r="A64" s="15">
        <v>59</v>
      </c>
      <c r="B64" s="19" t="s">
        <v>90</v>
      </c>
      <c r="C64" s="20" t="s">
        <v>11</v>
      </c>
      <c r="D64" s="17">
        <v>1</v>
      </c>
      <c r="E64" s="18">
        <v>68541</v>
      </c>
      <c r="F64" s="100">
        <v>63827</v>
      </c>
      <c r="G64" s="150">
        <f t="shared" si="0"/>
        <v>12127.130000000001</v>
      </c>
      <c r="H64" s="150">
        <f t="shared" si="1"/>
        <v>12127</v>
      </c>
      <c r="I64" s="150">
        <f t="shared" si="2"/>
        <v>75954</v>
      </c>
      <c r="K64" s="73"/>
      <c r="L64" s="74"/>
      <c r="M64" s="74"/>
    </row>
    <row r="65" spans="1:13" ht="24.95" customHeight="1" x14ac:dyDescent="0.25">
      <c r="A65" s="15">
        <v>60</v>
      </c>
      <c r="B65" s="19" t="s">
        <v>91</v>
      </c>
      <c r="C65" s="20" t="s">
        <v>92</v>
      </c>
      <c r="D65" s="17">
        <v>1</v>
      </c>
      <c r="E65" s="18">
        <v>106362</v>
      </c>
      <c r="F65" s="100">
        <v>93027</v>
      </c>
      <c r="G65" s="150">
        <f t="shared" si="0"/>
        <v>17675.13</v>
      </c>
      <c r="H65" s="150">
        <f t="shared" si="1"/>
        <v>17675</v>
      </c>
      <c r="I65" s="150">
        <f t="shared" si="2"/>
        <v>110702</v>
      </c>
      <c r="K65" s="73"/>
      <c r="L65" s="74"/>
      <c r="M65" s="74"/>
    </row>
    <row r="66" spans="1:13" ht="24.95" customHeight="1" x14ac:dyDescent="0.25">
      <c r="A66" s="15">
        <v>61</v>
      </c>
      <c r="B66" s="19" t="s">
        <v>93</v>
      </c>
      <c r="C66" s="20" t="s">
        <v>92</v>
      </c>
      <c r="D66" s="17">
        <v>1</v>
      </c>
      <c r="E66" s="18">
        <v>75398</v>
      </c>
      <c r="F66" s="100">
        <v>61906</v>
      </c>
      <c r="G66" s="150">
        <f t="shared" si="0"/>
        <v>11762.14</v>
      </c>
      <c r="H66" s="150">
        <f t="shared" si="1"/>
        <v>11762</v>
      </c>
      <c r="I66" s="150">
        <f t="shared" si="2"/>
        <v>73668</v>
      </c>
      <c r="K66" s="73"/>
      <c r="L66" s="74"/>
      <c r="M66" s="74"/>
    </row>
    <row r="67" spans="1:13" ht="24.95" customHeight="1" x14ac:dyDescent="0.25">
      <c r="A67" s="15">
        <v>62</v>
      </c>
      <c r="B67" s="19" t="s">
        <v>94</v>
      </c>
      <c r="C67" s="20" t="s">
        <v>11</v>
      </c>
      <c r="D67" s="17">
        <v>1</v>
      </c>
      <c r="E67" s="18">
        <v>65152</v>
      </c>
      <c r="F67" s="100">
        <v>57424</v>
      </c>
      <c r="G67" s="150">
        <f t="shared" si="0"/>
        <v>10910.56</v>
      </c>
      <c r="H67" s="150">
        <f t="shared" si="1"/>
        <v>10911</v>
      </c>
      <c r="I67" s="150">
        <f t="shared" si="2"/>
        <v>68335</v>
      </c>
      <c r="K67" s="73"/>
      <c r="L67" s="74"/>
      <c r="M67" s="74"/>
    </row>
    <row r="68" spans="1:13" ht="24.95" customHeight="1" x14ac:dyDescent="0.25">
      <c r="A68" s="15">
        <v>63</v>
      </c>
      <c r="B68" s="19" t="s">
        <v>95</v>
      </c>
      <c r="C68" s="20" t="s">
        <v>11</v>
      </c>
      <c r="D68" s="17">
        <v>1</v>
      </c>
      <c r="E68" s="18">
        <v>10502</v>
      </c>
      <c r="F68" s="100">
        <v>10873</v>
      </c>
      <c r="G68" s="150">
        <f t="shared" si="0"/>
        <v>2065.87</v>
      </c>
      <c r="H68" s="150">
        <f t="shared" si="1"/>
        <v>2066</v>
      </c>
      <c r="I68" s="150">
        <f t="shared" si="2"/>
        <v>12939</v>
      </c>
      <c r="K68" s="73"/>
      <c r="L68" s="74"/>
      <c r="M68" s="74"/>
    </row>
    <row r="69" spans="1:13" ht="36" customHeight="1" x14ac:dyDescent="0.25">
      <c r="A69" s="15">
        <v>64</v>
      </c>
      <c r="B69" s="19" t="s">
        <v>328</v>
      </c>
      <c r="C69" s="20" t="s">
        <v>11</v>
      </c>
      <c r="D69" s="17">
        <v>1</v>
      </c>
      <c r="E69" s="18">
        <v>6705</v>
      </c>
      <c r="F69" s="100">
        <v>4547</v>
      </c>
      <c r="G69" s="150">
        <f t="shared" si="0"/>
        <v>863.93000000000006</v>
      </c>
      <c r="H69" s="150">
        <f t="shared" si="1"/>
        <v>864</v>
      </c>
      <c r="I69" s="150">
        <f t="shared" si="2"/>
        <v>5411</v>
      </c>
      <c r="K69" s="73"/>
      <c r="L69" s="74"/>
      <c r="M69" s="74"/>
    </row>
    <row r="70" spans="1:13" ht="24.95" customHeight="1" x14ac:dyDescent="0.25">
      <c r="A70" s="15">
        <v>65</v>
      </c>
      <c r="B70" s="19" t="s">
        <v>97</v>
      </c>
      <c r="C70" s="20" t="s">
        <v>11</v>
      </c>
      <c r="D70" s="17">
        <v>1</v>
      </c>
      <c r="E70" s="18">
        <v>3056</v>
      </c>
      <c r="F70" s="100">
        <v>4588</v>
      </c>
      <c r="G70" s="150">
        <f t="shared" si="0"/>
        <v>871.72</v>
      </c>
      <c r="H70" s="150">
        <f t="shared" si="1"/>
        <v>872</v>
      </c>
      <c r="I70" s="150">
        <f t="shared" si="2"/>
        <v>5460</v>
      </c>
      <c r="K70" s="73"/>
      <c r="L70" s="74"/>
      <c r="M70" s="74"/>
    </row>
    <row r="71" spans="1:13" ht="24.95" customHeight="1" x14ac:dyDescent="0.25">
      <c r="A71" s="15">
        <v>66</v>
      </c>
      <c r="B71" s="19" t="s">
        <v>98</v>
      </c>
      <c r="C71" s="20" t="s">
        <v>11</v>
      </c>
      <c r="D71" s="17">
        <v>1</v>
      </c>
      <c r="E71" s="18">
        <v>3217</v>
      </c>
      <c r="F71" s="100">
        <v>7416</v>
      </c>
      <c r="G71" s="150">
        <f t="shared" ref="G71:G134" si="3">+F71*0.19</f>
        <v>1409.04</v>
      </c>
      <c r="H71" s="150">
        <f t="shared" ref="H71:H134" si="4">ROUND(G71,0)</f>
        <v>1409</v>
      </c>
      <c r="I71" s="150">
        <f t="shared" ref="I71:I134" si="5">+H71+F71</f>
        <v>8825</v>
      </c>
      <c r="K71" s="73"/>
      <c r="L71" s="74"/>
      <c r="M71" s="74"/>
    </row>
    <row r="72" spans="1:13" ht="24.95" customHeight="1" x14ac:dyDescent="0.25">
      <c r="A72" s="15">
        <v>67</v>
      </c>
      <c r="B72" s="19" t="s">
        <v>99</v>
      </c>
      <c r="C72" s="20" t="s">
        <v>11</v>
      </c>
      <c r="D72" s="17">
        <v>1</v>
      </c>
      <c r="E72" s="18">
        <v>1706</v>
      </c>
      <c r="F72" s="100">
        <v>11720</v>
      </c>
      <c r="G72" s="150">
        <f t="shared" si="3"/>
        <v>2226.8000000000002</v>
      </c>
      <c r="H72" s="150">
        <f t="shared" si="4"/>
        <v>2227</v>
      </c>
      <c r="I72" s="150">
        <f t="shared" si="5"/>
        <v>13947</v>
      </c>
      <c r="K72" s="73"/>
      <c r="L72" s="74"/>
      <c r="M72" s="74"/>
    </row>
    <row r="73" spans="1:13" ht="24.95" customHeight="1" x14ac:dyDescent="0.25">
      <c r="A73" s="15">
        <v>68</v>
      </c>
      <c r="B73" s="19" t="s">
        <v>100</v>
      </c>
      <c r="C73" s="20" t="s">
        <v>11</v>
      </c>
      <c r="D73" s="17">
        <v>1</v>
      </c>
      <c r="E73" s="18">
        <v>1059</v>
      </c>
      <c r="F73" s="100">
        <v>10682</v>
      </c>
      <c r="G73" s="150">
        <f t="shared" si="3"/>
        <v>2029.58</v>
      </c>
      <c r="H73" s="150">
        <f t="shared" si="4"/>
        <v>2030</v>
      </c>
      <c r="I73" s="150">
        <f t="shared" si="5"/>
        <v>12712</v>
      </c>
      <c r="K73" s="73"/>
      <c r="L73" s="74"/>
      <c r="M73" s="74"/>
    </row>
    <row r="74" spans="1:13" ht="42" customHeight="1" x14ac:dyDescent="0.25">
      <c r="A74" s="15">
        <v>69</v>
      </c>
      <c r="B74" s="19" t="s">
        <v>329</v>
      </c>
      <c r="C74" s="20" t="s">
        <v>11</v>
      </c>
      <c r="D74" s="17">
        <v>1</v>
      </c>
      <c r="E74" s="18">
        <v>76333</v>
      </c>
      <c r="F74" s="100">
        <v>87924</v>
      </c>
      <c r="G74" s="150">
        <f t="shared" si="3"/>
        <v>16705.560000000001</v>
      </c>
      <c r="H74" s="150">
        <f t="shared" si="4"/>
        <v>16706</v>
      </c>
      <c r="I74" s="150">
        <f t="shared" si="5"/>
        <v>104630</v>
      </c>
      <c r="K74" s="73"/>
      <c r="L74" s="74"/>
      <c r="M74" s="74"/>
    </row>
    <row r="75" spans="1:13" ht="24.95" customHeight="1" x14ac:dyDescent="0.25">
      <c r="A75" s="15">
        <v>70</v>
      </c>
      <c r="B75" s="19" t="s">
        <v>102</v>
      </c>
      <c r="C75" s="20" t="s">
        <v>11</v>
      </c>
      <c r="D75" s="17">
        <v>1</v>
      </c>
      <c r="E75" s="18">
        <v>168866</v>
      </c>
      <c r="F75" s="100">
        <v>133927</v>
      </c>
      <c r="G75" s="150">
        <f t="shared" si="3"/>
        <v>25446.13</v>
      </c>
      <c r="H75" s="150">
        <f t="shared" si="4"/>
        <v>25446</v>
      </c>
      <c r="I75" s="150">
        <f t="shared" si="5"/>
        <v>159373</v>
      </c>
      <c r="K75" s="73"/>
      <c r="L75" s="74"/>
      <c r="M75" s="74"/>
    </row>
    <row r="76" spans="1:13" ht="24.95" customHeight="1" x14ac:dyDescent="0.25">
      <c r="A76" s="15">
        <v>71</v>
      </c>
      <c r="B76" s="19" t="s">
        <v>103</v>
      </c>
      <c r="C76" s="20" t="s">
        <v>87</v>
      </c>
      <c r="D76" s="17">
        <v>1</v>
      </c>
      <c r="E76" s="18">
        <v>144540</v>
      </c>
      <c r="F76" s="100">
        <v>165210</v>
      </c>
      <c r="G76" s="150">
        <f t="shared" si="3"/>
        <v>31389.9</v>
      </c>
      <c r="H76" s="150">
        <f t="shared" si="4"/>
        <v>31390</v>
      </c>
      <c r="I76" s="150">
        <f t="shared" si="5"/>
        <v>196600</v>
      </c>
      <c r="K76" s="73"/>
      <c r="L76" s="74"/>
      <c r="M76" s="74"/>
    </row>
    <row r="77" spans="1:13" ht="24.95" customHeight="1" x14ac:dyDescent="0.25">
      <c r="A77" s="15">
        <v>72</v>
      </c>
      <c r="B77" s="19" t="s">
        <v>104</v>
      </c>
      <c r="C77" s="20" t="s">
        <v>87</v>
      </c>
      <c r="D77" s="17">
        <v>1</v>
      </c>
      <c r="E77" s="18">
        <v>136837</v>
      </c>
      <c r="F77" s="100">
        <v>108458</v>
      </c>
      <c r="G77" s="150">
        <f t="shared" si="3"/>
        <v>20607.02</v>
      </c>
      <c r="H77" s="150">
        <f t="shared" si="4"/>
        <v>20607</v>
      </c>
      <c r="I77" s="150">
        <f t="shared" si="5"/>
        <v>129065</v>
      </c>
      <c r="K77" s="73"/>
      <c r="L77" s="74"/>
      <c r="M77" s="74"/>
    </row>
    <row r="78" spans="1:13" ht="24.95" customHeight="1" x14ac:dyDescent="0.25">
      <c r="A78" s="15">
        <v>73</v>
      </c>
      <c r="B78" s="19" t="s">
        <v>105</v>
      </c>
      <c r="C78" s="20" t="s">
        <v>87</v>
      </c>
      <c r="D78" s="17">
        <v>1</v>
      </c>
      <c r="E78" s="18">
        <v>30064</v>
      </c>
      <c r="F78" s="100">
        <v>22069</v>
      </c>
      <c r="G78" s="150">
        <f t="shared" si="3"/>
        <v>4193.1099999999997</v>
      </c>
      <c r="H78" s="150">
        <f t="shared" si="4"/>
        <v>4193</v>
      </c>
      <c r="I78" s="150">
        <f t="shared" si="5"/>
        <v>26262</v>
      </c>
      <c r="K78" s="73"/>
      <c r="L78" s="74"/>
      <c r="M78" s="74"/>
    </row>
    <row r="79" spans="1:13" ht="24.95" customHeight="1" x14ac:dyDescent="0.25">
      <c r="A79" s="15">
        <v>74</v>
      </c>
      <c r="B79" s="19" t="s">
        <v>106</v>
      </c>
      <c r="C79" s="20" t="s">
        <v>11</v>
      </c>
      <c r="D79" s="17">
        <v>1</v>
      </c>
      <c r="E79" s="18">
        <v>87597</v>
      </c>
      <c r="F79" s="100">
        <v>37182</v>
      </c>
      <c r="G79" s="150">
        <f t="shared" si="3"/>
        <v>7064.58</v>
      </c>
      <c r="H79" s="150">
        <f t="shared" si="4"/>
        <v>7065</v>
      </c>
      <c r="I79" s="150">
        <f t="shared" si="5"/>
        <v>44247</v>
      </c>
      <c r="K79" s="73"/>
      <c r="L79" s="74"/>
      <c r="M79" s="74"/>
    </row>
    <row r="80" spans="1:13" ht="24.95" customHeight="1" x14ac:dyDescent="0.25">
      <c r="A80" s="15">
        <v>75</v>
      </c>
      <c r="B80" s="19" t="s">
        <v>107</v>
      </c>
      <c r="C80" s="20" t="s">
        <v>11</v>
      </c>
      <c r="D80" s="17">
        <v>1</v>
      </c>
      <c r="E80" s="18">
        <v>162043</v>
      </c>
      <c r="F80" s="100">
        <v>71750</v>
      </c>
      <c r="G80" s="150">
        <f t="shared" si="3"/>
        <v>13632.5</v>
      </c>
      <c r="H80" s="150">
        <f t="shared" si="4"/>
        <v>13633</v>
      </c>
      <c r="I80" s="150">
        <f t="shared" si="5"/>
        <v>85383</v>
      </c>
      <c r="K80" s="73"/>
      <c r="L80" s="74"/>
      <c r="M80" s="74"/>
    </row>
    <row r="81" spans="1:13" ht="24.95" customHeight="1" x14ac:dyDescent="0.25">
      <c r="A81" s="15">
        <v>76</v>
      </c>
      <c r="B81" s="19" t="s">
        <v>108</v>
      </c>
      <c r="C81" s="20" t="s">
        <v>11</v>
      </c>
      <c r="D81" s="17">
        <v>1</v>
      </c>
      <c r="E81" s="18">
        <v>16113</v>
      </c>
      <c r="F81" s="100">
        <v>18199</v>
      </c>
      <c r="G81" s="150">
        <f t="shared" si="3"/>
        <v>3457.81</v>
      </c>
      <c r="H81" s="150">
        <f t="shared" si="4"/>
        <v>3458</v>
      </c>
      <c r="I81" s="150">
        <f t="shared" si="5"/>
        <v>21657</v>
      </c>
      <c r="K81" s="73"/>
      <c r="L81" s="74"/>
      <c r="M81" s="74"/>
    </row>
    <row r="82" spans="1:13" ht="24.95" customHeight="1" x14ac:dyDescent="0.25">
      <c r="A82" s="15">
        <v>77</v>
      </c>
      <c r="B82" s="19" t="s">
        <v>109</v>
      </c>
      <c r="C82" s="20" t="s">
        <v>11</v>
      </c>
      <c r="D82" s="17">
        <v>1</v>
      </c>
      <c r="E82" s="18">
        <v>89625</v>
      </c>
      <c r="F82" s="100">
        <v>62353</v>
      </c>
      <c r="G82" s="150">
        <f t="shared" si="3"/>
        <v>11847.07</v>
      </c>
      <c r="H82" s="150">
        <f t="shared" si="4"/>
        <v>11847</v>
      </c>
      <c r="I82" s="150">
        <f t="shared" si="5"/>
        <v>74200</v>
      </c>
      <c r="K82" s="73"/>
      <c r="L82" s="74"/>
      <c r="M82" s="74"/>
    </row>
    <row r="83" spans="1:13" ht="24.95" customHeight="1" x14ac:dyDescent="0.25">
      <c r="A83" s="15">
        <v>78</v>
      </c>
      <c r="B83" s="19" t="s">
        <v>110</v>
      </c>
      <c r="C83" s="20" t="s">
        <v>11</v>
      </c>
      <c r="D83" s="17">
        <v>1</v>
      </c>
      <c r="E83" s="18">
        <v>158319</v>
      </c>
      <c r="F83" s="100">
        <v>118965</v>
      </c>
      <c r="G83" s="150">
        <f t="shared" si="3"/>
        <v>22603.35</v>
      </c>
      <c r="H83" s="150">
        <f t="shared" si="4"/>
        <v>22603</v>
      </c>
      <c r="I83" s="150">
        <f t="shared" si="5"/>
        <v>141568</v>
      </c>
      <c r="K83" s="73"/>
      <c r="L83" s="74"/>
      <c r="M83" s="74"/>
    </row>
    <row r="84" spans="1:13" ht="24.95" customHeight="1" x14ac:dyDescent="0.25">
      <c r="A84" s="15">
        <v>79</v>
      </c>
      <c r="B84" s="19" t="s">
        <v>111</v>
      </c>
      <c r="C84" s="20" t="s">
        <v>11</v>
      </c>
      <c r="D84" s="17">
        <v>1</v>
      </c>
      <c r="E84" s="18">
        <v>122613</v>
      </c>
      <c r="F84" s="100">
        <v>71165</v>
      </c>
      <c r="G84" s="150">
        <f t="shared" si="3"/>
        <v>13521.35</v>
      </c>
      <c r="H84" s="150">
        <f t="shared" si="4"/>
        <v>13521</v>
      </c>
      <c r="I84" s="150">
        <f t="shared" si="5"/>
        <v>84686</v>
      </c>
      <c r="K84" s="73"/>
      <c r="L84" s="74"/>
      <c r="M84" s="74"/>
    </row>
    <row r="85" spans="1:13" ht="24.95" customHeight="1" x14ac:dyDescent="0.25">
      <c r="A85" s="15">
        <v>80</v>
      </c>
      <c r="B85" s="19" t="s">
        <v>112</v>
      </c>
      <c r="C85" s="20" t="s">
        <v>11</v>
      </c>
      <c r="D85" s="17">
        <v>1</v>
      </c>
      <c r="E85" s="18">
        <v>12622</v>
      </c>
      <c r="F85" s="100">
        <v>17462</v>
      </c>
      <c r="G85" s="150">
        <f t="shared" si="3"/>
        <v>3317.78</v>
      </c>
      <c r="H85" s="150">
        <f t="shared" si="4"/>
        <v>3318</v>
      </c>
      <c r="I85" s="150">
        <f t="shared" si="5"/>
        <v>20780</v>
      </c>
      <c r="K85" s="73"/>
      <c r="L85" s="74"/>
      <c r="M85" s="74"/>
    </row>
    <row r="86" spans="1:13" ht="24.95" customHeight="1" x14ac:dyDescent="0.25">
      <c r="A86" s="15">
        <v>81</v>
      </c>
      <c r="B86" s="19" t="s">
        <v>113</v>
      </c>
      <c r="C86" s="20" t="s">
        <v>11</v>
      </c>
      <c r="D86" s="17">
        <v>1</v>
      </c>
      <c r="E86" s="18">
        <v>80409</v>
      </c>
      <c r="F86" s="100">
        <v>91693</v>
      </c>
      <c r="G86" s="150">
        <f t="shared" si="3"/>
        <v>17421.670000000002</v>
      </c>
      <c r="H86" s="150">
        <f t="shared" si="4"/>
        <v>17422</v>
      </c>
      <c r="I86" s="150">
        <f t="shared" si="5"/>
        <v>109115</v>
      </c>
      <c r="K86" s="73"/>
      <c r="L86" s="74"/>
      <c r="M86" s="74"/>
    </row>
    <row r="87" spans="1:13" ht="24.95" customHeight="1" x14ac:dyDescent="0.25">
      <c r="A87" s="15">
        <v>82</v>
      </c>
      <c r="B87" s="19" t="s">
        <v>114</v>
      </c>
      <c r="C87" s="20" t="s">
        <v>34</v>
      </c>
      <c r="D87" s="17">
        <v>1</v>
      </c>
      <c r="E87" s="18">
        <v>24016</v>
      </c>
      <c r="F87" s="100">
        <v>16416</v>
      </c>
      <c r="G87" s="150">
        <f t="shared" si="3"/>
        <v>3119.04</v>
      </c>
      <c r="H87" s="150">
        <f t="shared" si="4"/>
        <v>3119</v>
      </c>
      <c r="I87" s="150">
        <f t="shared" si="5"/>
        <v>19535</v>
      </c>
      <c r="K87" s="73"/>
      <c r="L87" s="74"/>
      <c r="M87" s="74"/>
    </row>
    <row r="88" spans="1:13" ht="24.95" customHeight="1" x14ac:dyDescent="0.25">
      <c r="A88" s="15">
        <v>83</v>
      </c>
      <c r="B88" s="19" t="s">
        <v>115</v>
      </c>
      <c r="C88" s="20" t="s">
        <v>11</v>
      </c>
      <c r="D88" s="17">
        <v>1</v>
      </c>
      <c r="E88" s="18">
        <v>18025</v>
      </c>
      <c r="F88" s="100">
        <v>22313</v>
      </c>
      <c r="G88" s="150">
        <f t="shared" si="3"/>
        <v>4239.47</v>
      </c>
      <c r="H88" s="150">
        <f t="shared" si="4"/>
        <v>4239</v>
      </c>
      <c r="I88" s="150">
        <f t="shared" si="5"/>
        <v>26552</v>
      </c>
      <c r="K88" s="73"/>
      <c r="L88" s="74"/>
      <c r="M88" s="74"/>
    </row>
    <row r="89" spans="1:13" ht="24.95" customHeight="1" x14ac:dyDescent="0.25">
      <c r="A89" s="15">
        <v>84</v>
      </c>
      <c r="B89" s="19" t="s">
        <v>116</v>
      </c>
      <c r="C89" s="20" t="s">
        <v>11</v>
      </c>
      <c r="D89" s="17">
        <v>1</v>
      </c>
      <c r="E89" s="18">
        <v>14615</v>
      </c>
      <c r="F89" s="100">
        <v>19717</v>
      </c>
      <c r="G89" s="150">
        <f t="shared" si="3"/>
        <v>3746.23</v>
      </c>
      <c r="H89" s="150">
        <f t="shared" si="4"/>
        <v>3746</v>
      </c>
      <c r="I89" s="150">
        <f t="shared" si="5"/>
        <v>23463</v>
      </c>
      <c r="K89" s="73"/>
      <c r="L89" s="74"/>
      <c r="M89" s="74"/>
    </row>
    <row r="90" spans="1:13" ht="24.95" customHeight="1" x14ac:dyDescent="0.25">
      <c r="A90" s="15">
        <v>85</v>
      </c>
      <c r="B90" s="19" t="s">
        <v>117</v>
      </c>
      <c r="C90" s="20" t="s">
        <v>11</v>
      </c>
      <c r="D90" s="17">
        <v>1</v>
      </c>
      <c r="E90" s="18">
        <v>13513</v>
      </c>
      <c r="F90" s="100">
        <v>22668</v>
      </c>
      <c r="G90" s="150">
        <f t="shared" si="3"/>
        <v>4306.92</v>
      </c>
      <c r="H90" s="150">
        <f t="shared" si="4"/>
        <v>4307</v>
      </c>
      <c r="I90" s="150">
        <f t="shared" si="5"/>
        <v>26975</v>
      </c>
      <c r="K90" s="73"/>
      <c r="L90" s="74"/>
      <c r="M90" s="74"/>
    </row>
    <row r="91" spans="1:13" ht="24.95" customHeight="1" x14ac:dyDescent="0.25">
      <c r="A91" s="15">
        <v>86</v>
      </c>
      <c r="B91" s="19" t="s">
        <v>118</v>
      </c>
      <c r="C91" s="20" t="s">
        <v>11</v>
      </c>
      <c r="D91" s="17">
        <v>1</v>
      </c>
      <c r="E91" s="18">
        <v>5941</v>
      </c>
      <c r="F91" s="100">
        <v>9754</v>
      </c>
      <c r="G91" s="150">
        <f t="shared" si="3"/>
        <v>1853.26</v>
      </c>
      <c r="H91" s="150">
        <f t="shared" si="4"/>
        <v>1853</v>
      </c>
      <c r="I91" s="150">
        <f t="shared" si="5"/>
        <v>11607</v>
      </c>
      <c r="K91" s="73"/>
      <c r="L91" s="74"/>
      <c r="M91" s="74"/>
    </row>
    <row r="92" spans="1:13" ht="24.95" customHeight="1" x14ac:dyDescent="0.25">
      <c r="A92" s="15">
        <v>87</v>
      </c>
      <c r="B92" s="19" t="s">
        <v>119</v>
      </c>
      <c r="C92" s="20" t="s">
        <v>11</v>
      </c>
      <c r="D92" s="17">
        <v>1</v>
      </c>
      <c r="E92" s="18">
        <v>27512</v>
      </c>
      <c r="F92" s="100">
        <v>22036</v>
      </c>
      <c r="G92" s="150">
        <f t="shared" si="3"/>
        <v>4186.84</v>
      </c>
      <c r="H92" s="150">
        <f t="shared" si="4"/>
        <v>4187</v>
      </c>
      <c r="I92" s="150">
        <f t="shared" si="5"/>
        <v>26223</v>
      </c>
      <c r="K92" s="73"/>
      <c r="L92" s="74"/>
      <c r="M92" s="74"/>
    </row>
    <row r="93" spans="1:13" ht="24.95" customHeight="1" x14ac:dyDescent="0.25">
      <c r="A93" s="15">
        <v>88</v>
      </c>
      <c r="B93" s="19" t="s">
        <v>120</v>
      </c>
      <c r="C93" s="20" t="s">
        <v>11</v>
      </c>
      <c r="D93" s="17">
        <v>1</v>
      </c>
      <c r="E93" s="18">
        <v>55011</v>
      </c>
      <c r="F93" s="100">
        <v>21776</v>
      </c>
      <c r="G93" s="150">
        <f t="shared" si="3"/>
        <v>4137.4399999999996</v>
      </c>
      <c r="H93" s="150">
        <f t="shared" si="4"/>
        <v>4137</v>
      </c>
      <c r="I93" s="150">
        <f t="shared" si="5"/>
        <v>25913</v>
      </c>
      <c r="K93" s="73"/>
      <c r="L93" s="74"/>
      <c r="M93" s="74"/>
    </row>
    <row r="94" spans="1:13" ht="24.95" customHeight="1" x14ac:dyDescent="0.25">
      <c r="A94" s="15">
        <v>89</v>
      </c>
      <c r="B94" s="19" t="s">
        <v>121</v>
      </c>
      <c r="C94" s="20" t="s">
        <v>11</v>
      </c>
      <c r="D94" s="17">
        <v>1</v>
      </c>
      <c r="E94" s="18">
        <v>35950</v>
      </c>
      <c r="F94" s="100">
        <v>43712</v>
      </c>
      <c r="G94" s="150">
        <f t="shared" si="3"/>
        <v>8305.2800000000007</v>
      </c>
      <c r="H94" s="150">
        <f t="shared" si="4"/>
        <v>8305</v>
      </c>
      <c r="I94" s="150">
        <f t="shared" si="5"/>
        <v>52017</v>
      </c>
      <c r="K94" s="73"/>
      <c r="L94" s="74"/>
      <c r="M94" s="74"/>
    </row>
    <row r="95" spans="1:13" ht="24.95" customHeight="1" x14ac:dyDescent="0.25">
      <c r="A95" s="15">
        <v>90</v>
      </c>
      <c r="B95" s="19" t="s">
        <v>122</v>
      </c>
      <c r="C95" s="20" t="s">
        <v>11</v>
      </c>
      <c r="D95" s="17">
        <v>1</v>
      </c>
      <c r="E95" s="18">
        <v>26842</v>
      </c>
      <c r="F95" s="100">
        <v>39244</v>
      </c>
      <c r="G95" s="150">
        <f t="shared" si="3"/>
        <v>7456.36</v>
      </c>
      <c r="H95" s="150">
        <f t="shared" si="4"/>
        <v>7456</v>
      </c>
      <c r="I95" s="150">
        <f t="shared" si="5"/>
        <v>46700</v>
      </c>
      <c r="K95" s="73"/>
      <c r="L95" s="74"/>
      <c r="M95" s="74"/>
    </row>
    <row r="96" spans="1:13" ht="24.95" customHeight="1" x14ac:dyDescent="0.25">
      <c r="A96" s="15">
        <v>91</v>
      </c>
      <c r="B96" s="19" t="s">
        <v>123</v>
      </c>
      <c r="C96" s="20" t="s">
        <v>11</v>
      </c>
      <c r="D96" s="17">
        <v>1</v>
      </c>
      <c r="E96" s="18">
        <v>10376</v>
      </c>
      <c r="F96" s="100">
        <v>17121</v>
      </c>
      <c r="G96" s="150">
        <f t="shared" si="3"/>
        <v>3252.9900000000002</v>
      </c>
      <c r="H96" s="150">
        <f t="shared" si="4"/>
        <v>3253</v>
      </c>
      <c r="I96" s="150">
        <f t="shared" si="5"/>
        <v>20374</v>
      </c>
      <c r="K96" s="73"/>
      <c r="L96" s="74"/>
      <c r="M96" s="74"/>
    </row>
    <row r="97" spans="1:13" ht="24.95" customHeight="1" x14ac:dyDescent="0.25">
      <c r="A97" s="15">
        <v>92</v>
      </c>
      <c r="B97" s="19" t="s">
        <v>124</v>
      </c>
      <c r="C97" s="20" t="s">
        <v>11</v>
      </c>
      <c r="D97" s="17">
        <v>1</v>
      </c>
      <c r="E97" s="18">
        <v>25165</v>
      </c>
      <c r="F97" s="100">
        <v>34278</v>
      </c>
      <c r="G97" s="150">
        <f t="shared" si="3"/>
        <v>6512.82</v>
      </c>
      <c r="H97" s="150">
        <f t="shared" si="4"/>
        <v>6513</v>
      </c>
      <c r="I97" s="150">
        <f t="shared" si="5"/>
        <v>40791</v>
      </c>
      <c r="K97" s="73"/>
      <c r="L97" s="74"/>
      <c r="M97" s="74"/>
    </row>
    <row r="98" spans="1:13" ht="24.95" customHeight="1" x14ac:dyDescent="0.25">
      <c r="A98" s="15">
        <v>93</v>
      </c>
      <c r="B98" s="19" t="s">
        <v>125</v>
      </c>
      <c r="C98" s="20" t="s">
        <v>92</v>
      </c>
      <c r="D98" s="17">
        <v>1</v>
      </c>
      <c r="E98" s="18">
        <v>531144</v>
      </c>
      <c r="F98" s="100">
        <v>818235</v>
      </c>
      <c r="G98" s="150">
        <f t="shared" si="3"/>
        <v>155464.65</v>
      </c>
      <c r="H98" s="150">
        <f t="shared" si="4"/>
        <v>155465</v>
      </c>
      <c r="I98" s="150">
        <f t="shared" si="5"/>
        <v>973700</v>
      </c>
      <c r="K98" s="73"/>
      <c r="L98" s="74"/>
      <c r="M98" s="74"/>
    </row>
    <row r="99" spans="1:13" ht="24.95" customHeight="1" x14ac:dyDescent="0.25">
      <c r="A99" s="15">
        <v>94</v>
      </c>
      <c r="B99" s="19" t="s">
        <v>126</v>
      </c>
      <c r="C99" s="20" t="s">
        <v>92</v>
      </c>
      <c r="D99" s="17">
        <v>1</v>
      </c>
      <c r="E99" s="18">
        <v>509491</v>
      </c>
      <c r="F99" s="100">
        <v>797375</v>
      </c>
      <c r="G99" s="150">
        <f t="shared" si="3"/>
        <v>151501.25</v>
      </c>
      <c r="H99" s="150">
        <f t="shared" si="4"/>
        <v>151501</v>
      </c>
      <c r="I99" s="150">
        <f t="shared" si="5"/>
        <v>948876</v>
      </c>
      <c r="K99" s="73"/>
      <c r="L99" s="74"/>
      <c r="M99" s="74"/>
    </row>
    <row r="100" spans="1:13" ht="24.95" customHeight="1" x14ac:dyDescent="0.25">
      <c r="A100" s="15">
        <v>95</v>
      </c>
      <c r="B100" s="19" t="s">
        <v>127</v>
      </c>
      <c r="C100" s="20" t="s">
        <v>11</v>
      </c>
      <c r="D100" s="17">
        <v>1</v>
      </c>
      <c r="E100" s="18">
        <v>794475</v>
      </c>
      <c r="F100" s="100">
        <v>602884</v>
      </c>
      <c r="G100" s="150">
        <f t="shared" si="3"/>
        <v>114547.96</v>
      </c>
      <c r="H100" s="150">
        <f t="shared" si="4"/>
        <v>114548</v>
      </c>
      <c r="I100" s="150">
        <f t="shared" si="5"/>
        <v>717432</v>
      </c>
      <c r="K100" s="73"/>
      <c r="L100" s="74"/>
      <c r="M100" s="74"/>
    </row>
    <row r="101" spans="1:13" ht="24.95" customHeight="1" x14ac:dyDescent="0.25">
      <c r="A101" s="15">
        <v>96</v>
      </c>
      <c r="B101" s="19" t="s">
        <v>128</v>
      </c>
      <c r="C101" s="20" t="s">
        <v>11</v>
      </c>
      <c r="D101" s="17">
        <v>1</v>
      </c>
      <c r="E101" s="18">
        <v>534706</v>
      </c>
      <c r="F101" s="100">
        <v>419467</v>
      </c>
      <c r="G101" s="150">
        <f t="shared" si="3"/>
        <v>79698.73</v>
      </c>
      <c r="H101" s="150">
        <f t="shared" si="4"/>
        <v>79699</v>
      </c>
      <c r="I101" s="150">
        <f t="shared" si="5"/>
        <v>499166</v>
      </c>
      <c r="K101" s="73"/>
      <c r="L101" s="74"/>
      <c r="M101" s="74"/>
    </row>
    <row r="102" spans="1:13" ht="24.95" customHeight="1" x14ac:dyDescent="0.25">
      <c r="A102" s="15">
        <v>97</v>
      </c>
      <c r="B102" s="19" t="s">
        <v>129</v>
      </c>
      <c r="C102" s="20" t="s">
        <v>11</v>
      </c>
      <c r="D102" s="17">
        <v>1</v>
      </c>
      <c r="E102" s="18">
        <v>196950</v>
      </c>
      <c r="F102" s="100">
        <v>295768</v>
      </c>
      <c r="G102" s="150">
        <f t="shared" si="3"/>
        <v>56195.92</v>
      </c>
      <c r="H102" s="150">
        <f t="shared" si="4"/>
        <v>56196</v>
      </c>
      <c r="I102" s="150">
        <f t="shared" si="5"/>
        <v>351964</v>
      </c>
      <c r="K102" s="73"/>
      <c r="L102" s="74"/>
      <c r="M102" s="74"/>
    </row>
    <row r="103" spans="1:13" ht="24.95" customHeight="1" x14ac:dyDescent="0.25">
      <c r="A103" s="15">
        <v>98</v>
      </c>
      <c r="B103" s="19" t="s">
        <v>130</v>
      </c>
      <c r="C103" s="20" t="s">
        <v>11</v>
      </c>
      <c r="D103" s="17">
        <v>1</v>
      </c>
      <c r="E103" s="18">
        <v>84739</v>
      </c>
      <c r="F103" s="100">
        <v>183441</v>
      </c>
      <c r="G103" s="150">
        <f t="shared" si="3"/>
        <v>34853.79</v>
      </c>
      <c r="H103" s="150">
        <f t="shared" si="4"/>
        <v>34854</v>
      </c>
      <c r="I103" s="150">
        <f t="shared" si="5"/>
        <v>218295</v>
      </c>
      <c r="K103" s="73"/>
      <c r="L103" s="74"/>
      <c r="M103" s="74"/>
    </row>
    <row r="104" spans="1:13" ht="24.95" customHeight="1" x14ac:dyDescent="0.25">
      <c r="A104" s="15">
        <v>99</v>
      </c>
      <c r="B104" s="19" t="s">
        <v>131</v>
      </c>
      <c r="C104" s="20" t="s">
        <v>26</v>
      </c>
      <c r="D104" s="17">
        <v>1</v>
      </c>
      <c r="E104" s="18">
        <v>74786</v>
      </c>
      <c r="F104" s="100">
        <v>54299</v>
      </c>
      <c r="G104" s="150">
        <f t="shared" si="3"/>
        <v>10316.81</v>
      </c>
      <c r="H104" s="150">
        <f t="shared" si="4"/>
        <v>10317</v>
      </c>
      <c r="I104" s="150">
        <f t="shared" si="5"/>
        <v>64616</v>
      </c>
      <c r="K104" s="73"/>
      <c r="L104" s="74"/>
      <c r="M104" s="74"/>
    </row>
    <row r="105" spans="1:13" ht="24.95" customHeight="1" x14ac:dyDescent="0.25">
      <c r="A105" s="15">
        <v>100</v>
      </c>
      <c r="B105" s="19" t="s">
        <v>132</v>
      </c>
      <c r="C105" s="20" t="s">
        <v>11</v>
      </c>
      <c r="D105" s="17">
        <v>1</v>
      </c>
      <c r="E105" s="18">
        <v>51976</v>
      </c>
      <c r="F105" s="100">
        <v>33655</v>
      </c>
      <c r="G105" s="150">
        <f t="shared" si="3"/>
        <v>6394.45</v>
      </c>
      <c r="H105" s="150">
        <f t="shared" si="4"/>
        <v>6394</v>
      </c>
      <c r="I105" s="150">
        <f t="shared" si="5"/>
        <v>40049</v>
      </c>
      <c r="K105" s="73"/>
      <c r="L105" s="74"/>
      <c r="M105" s="74"/>
    </row>
    <row r="106" spans="1:13" ht="24.95" customHeight="1" x14ac:dyDescent="0.25">
      <c r="A106" s="15">
        <v>101</v>
      </c>
      <c r="B106" s="19" t="s">
        <v>133</v>
      </c>
      <c r="C106" s="20" t="s">
        <v>26</v>
      </c>
      <c r="D106" s="17">
        <v>1</v>
      </c>
      <c r="E106" s="18">
        <v>197037</v>
      </c>
      <c r="F106" s="100">
        <v>125736</v>
      </c>
      <c r="G106" s="150">
        <f t="shared" si="3"/>
        <v>23889.84</v>
      </c>
      <c r="H106" s="150">
        <f t="shared" si="4"/>
        <v>23890</v>
      </c>
      <c r="I106" s="150">
        <f t="shared" si="5"/>
        <v>149626</v>
      </c>
      <c r="K106" s="73"/>
      <c r="L106" s="74"/>
      <c r="M106" s="74"/>
    </row>
    <row r="107" spans="1:13" ht="24.95" customHeight="1" x14ac:dyDescent="0.25">
      <c r="A107" s="15">
        <v>102</v>
      </c>
      <c r="B107" s="19" t="s">
        <v>134</v>
      </c>
      <c r="C107" s="20" t="s">
        <v>11</v>
      </c>
      <c r="D107" s="17">
        <v>1</v>
      </c>
      <c r="E107" s="18">
        <v>23073</v>
      </c>
      <c r="F107" s="100">
        <v>31783</v>
      </c>
      <c r="G107" s="150">
        <f t="shared" si="3"/>
        <v>6038.77</v>
      </c>
      <c r="H107" s="150">
        <f t="shared" si="4"/>
        <v>6039</v>
      </c>
      <c r="I107" s="150">
        <f t="shared" si="5"/>
        <v>37822</v>
      </c>
      <c r="K107" s="73"/>
      <c r="L107" s="74"/>
      <c r="M107" s="74"/>
    </row>
    <row r="108" spans="1:13" ht="24.95" customHeight="1" x14ac:dyDescent="0.25">
      <c r="A108" s="15">
        <v>103</v>
      </c>
      <c r="B108" s="19" t="s">
        <v>135</v>
      </c>
      <c r="C108" s="20" t="s">
        <v>92</v>
      </c>
      <c r="D108" s="17">
        <v>1</v>
      </c>
      <c r="E108" s="18">
        <v>141613</v>
      </c>
      <c r="F108" s="100">
        <v>172771</v>
      </c>
      <c r="G108" s="150">
        <f t="shared" si="3"/>
        <v>32826.49</v>
      </c>
      <c r="H108" s="150">
        <f t="shared" si="4"/>
        <v>32826</v>
      </c>
      <c r="I108" s="150">
        <f t="shared" si="5"/>
        <v>205597</v>
      </c>
      <c r="K108" s="73"/>
      <c r="L108" s="74"/>
      <c r="M108" s="74"/>
    </row>
    <row r="109" spans="1:13" ht="24.95" customHeight="1" x14ac:dyDescent="0.25">
      <c r="A109" s="15">
        <v>104</v>
      </c>
      <c r="B109" s="19" t="s">
        <v>136</v>
      </c>
      <c r="C109" s="20" t="s">
        <v>11</v>
      </c>
      <c r="D109" s="17">
        <v>1</v>
      </c>
      <c r="E109" s="18">
        <v>56619</v>
      </c>
      <c r="F109" s="100">
        <v>46517</v>
      </c>
      <c r="G109" s="150">
        <f t="shared" si="3"/>
        <v>8838.23</v>
      </c>
      <c r="H109" s="150">
        <f t="shared" si="4"/>
        <v>8838</v>
      </c>
      <c r="I109" s="150">
        <f t="shared" si="5"/>
        <v>55355</v>
      </c>
      <c r="K109" s="73"/>
      <c r="L109" s="74"/>
      <c r="M109" s="74"/>
    </row>
    <row r="110" spans="1:13" ht="24.95" customHeight="1" x14ac:dyDescent="0.25">
      <c r="A110" s="15">
        <v>105</v>
      </c>
      <c r="B110" s="19" t="s">
        <v>137</v>
      </c>
      <c r="C110" s="20" t="s">
        <v>11</v>
      </c>
      <c r="D110" s="17">
        <v>1</v>
      </c>
      <c r="E110" s="18">
        <v>27548</v>
      </c>
      <c r="F110" s="100">
        <v>24358</v>
      </c>
      <c r="G110" s="150">
        <f t="shared" si="3"/>
        <v>4628.0200000000004</v>
      </c>
      <c r="H110" s="150">
        <f t="shared" si="4"/>
        <v>4628</v>
      </c>
      <c r="I110" s="150">
        <f t="shared" si="5"/>
        <v>28986</v>
      </c>
      <c r="K110" s="73"/>
      <c r="L110" s="74"/>
      <c r="M110" s="74"/>
    </row>
    <row r="111" spans="1:13" ht="24.95" customHeight="1" x14ac:dyDescent="0.25">
      <c r="A111" s="15">
        <v>106</v>
      </c>
      <c r="B111" s="19" t="s">
        <v>138</v>
      </c>
      <c r="C111" s="20" t="s">
        <v>11</v>
      </c>
      <c r="D111" s="17">
        <v>1</v>
      </c>
      <c r="E111" s="18">
        <v>72845</v>
      </c>
      <c r="F111" s="100">
        <v>48387</v>
      </c>
      <c r="G111" s="150">
        <f t="shared" si="3"/>
        <v>9193.5300000000007</v>
      </c>
      <c r="H111" s="150">
        <f t="shared" si="4"/>
        <v>9194</v>
      </c>
      <c r="I111" s="150">
        <f t="shared" si="5"/>
        <v>57581</v>
      </c>
      <c r="K111" s="73"/>
      <c r="L111" s="74"/>
      <c r="M111" s="74"/>
    </row>
    <row r="112" spans="1:13" ht="24.95" customHeight="1" x14ac:dyDescent="0.25">
      <c r="A112" s="15">
        <v>107</v>
      </c>
      <c r="B112" s="19" t="s">
        <v>139</v>
      </c>
      <c r="C112" s="20" t="s">
        <v>11</v>
      </c>
      <c r="D112" s="17">
        <v>1</v>
      </c>
      <c r="E112" s="18">
        <v>37946</v>
      </c>
      <c r="F112" s="100">
        <v>28678</v>
      </c>
      <c r="G112" s="150">
        <f t="shared" si="3"/>
        <v>5448.82</v>
      </c>
      <c r="H112" s="150">
        <f t="shared" si="4"/>
        <v>5449</v>
      </c>
      <c r="I112" s="150">
        <f t="shared" si="5"/>
        <v>34127</v>
      </c>
      <c r="K112" s="73"/>
      <c r="L112" s="74"/>
      <c r="M112" s="74"/>
    </row>
    <row r="113" spans="1:13" ht="24.95" customHeight="1" x14ac:dyDescent="0.25">
      <c r="A113" s="15">
        <v>108</v>
      </c>
      <c r="B113" s="19" t="s">
        <v>140</v>
      </c>
      <c r="C113" s="20" t="s">
        <v>34</v>
      </c>
      <c r="D113" s="17">
        <v>1</v>
      </c>
      <c r="E113" s="18">
        <v>88647</v>
      </c>
      <c r="F113" s="100">
        <v>66059</v>
      </c>
      <c r="G113" s="150">
        <f t="shared" si="3"/>
        <v>12551.210000000001</v>
      </c>
      <c r="H113" s="150">
        <f t="shared" si="4"/>
        <v>12551</v>
      </c>
      <c r="I113" s="150">
        <f t="shared" si="5"/>
        <v>78610</v>
      </c>
      <c r="K113" s="73"/>
      <c r="L113" s="74"/>
      <c r="M113" s="74"/>
    </row>
    <row r="114" spans="1:13" ht="24.95" customHeight="1" x14ac:dyDescent="0.25">
      <c r="A114" s="15">
        <v>109</v>
      </c>
      <c r="B114" s="19" t="s">
        <v>330</v>
      </c>
      <c r="C114" s="20" t="s">
        <v>11</v>
      </c>
      <c r="D114" s="17">
        <v>1</v>
      </c>
      <c r="E114" s="18">
        <v>861</v>
      </c>
      <c r="F114" s="100">
        <v>10086</v>
      </c>
      <c r="G114" s="150">
        <f t="shared" si="3"/>
        <v>1916.34</v>
      </c>
      <c r="H114" s="150">
        <f t="shared" si="4"/>
        <v>1916</v>
      </c>
      <c r="I114" s="150">
        <f t="shared" si="5"/>
        <v>12002</v>
      </c>
      <c r="K114" s="73"/>
      <c r="L114" s="74"/>
      <c r="M114" s="74"/>
    </row>
    <row r="115" spans="1:13" ht="24.95" customHeight="1" x14ac:dyDescent="0.25">
      <c r="A115" s="15">
        <v>110</v>
      </c>
      <c r="B115" s="19" t="s">
        <v>142</v>
      </c>
      <c r="C115" s="20" t="s">
        <v>11</v>
      </c>
      <c r="D115" s="17">
        <v>1</v>
      </c>
      <c r="E115" s="18">
        <v>1226</v>
      </c>
      <c r="F115" s="100">
        <v>9768</v>
      </c>
      <c r="G115" s="150">
        <f t="shared" si="3"/>
        <v>1855.92</v>
      </c>
      <c r="H115" s="150">
        <f t="shared" si="4"/>
        <v>1856</v>
      </c>
      <c r="I115" s="150">
        <f t="shared" si="5"/>
        <v>11624</v>
      </c>
      <c r="K115" s="73"/>
      <c r="L115" s="74"/>
      <c r="M115" s="74"/>
    </row>
    <row r="116" spans="1:13" ht="24.95" customHeight="1" x14ac:dyDescent="0.25">
      <c r="A116" s="15">
        <v>111</v>
      </c>
      <c r="B116" s="19" t="s">
        <v>143</v>
      </c>
      <c r="C116" s="20" t="s">
        <v>11</v>
      </c>
      <c r="D116" s="17">
        <v>1</v>
      </c>
      <c r="E116" s="18">
        <v>28885</v>
      </c>
      <c r="F116" s="100">
        <v>22386</v>
      </c>
      <c r="G116" s="150">
        <f t="shared" si="3"/>
        <v>4253.34</v>
      </c>
      <c r="H116" s="150">
        <f t="shared" si="4"/>
        <v>4253</v>
      </c>
      <c r="I116" s="150">
        <f t="shared" si="5"/>
        <v>26639</v>
      </c>
      <c r="K116" s="73"/>
      <c r="L116" s="74"/>
      <c r="M116" s="74"/>
    </row>
    <row r="117" spans="1:13" ht="24.95" customHeight="1" x14ac:dyDescent="0.25">
      <c r="A117" s="15">
        <v>112</v>
      </c>
      <c r="B117" s="19" t="s">
        <v>144</v>
      </c>
      <c r="C117" s="20" t="s">
        <v>11</v>
      </c>
      <c r="D117" s="17">
        <v>1</v>
      </c>
      <c r="E117" s="18">
        <v>482942</v>
      </c>
      <c r="F117" s="100">
        <v>434565</v>
      </c>
      <c r="G117" s="150">
        <f t="shared" si="3"/>
        <v>82567.350000000006</v>
      </c>
      <c r="H117" s="150">
        <f t="shared" si="4"/>
        <v>82567</v>
      </c>
      <c r="I117" s="150">
        <f t="shared" si="5"/>
        <v>517132</v>
      </c>
      <c r="K117" s="73"/>
      <c r="L117" s="74"/>
      <c r="M117" s="74"/>
    </row>
    <row r="118" spans="1:13" ht="24.95" customHeight="1" x14ac:dyDescent="0.25">
      <c r="A118" s="15">
        <v>113</v>
      </c>
      <c r="B118" s="19" t="s">
        <v>145</v>
      </c>
      <c r="C118" s="20" t="s">
        <v>11</v>
      </c>
      <c r="D118" s="17">
        <v>1</v>
      </c>
      <c r="E118" s="18">
        <v>20062</v>
      </c>
      <c r="F118" s="100">
        <v>20927</v>
      </c>
      <c r="G118" s="150">
        <f t="shared" si="3"/>
        <v>3976.13</v>
      </c>
      <c r="H118" s="150">
        <f t="shared" si="4"/>
        <v>3976</v>
      </c>
      <c r="I118" s="150">
        <f t="shared" si="5"/>
        <v>24903</v>
      </c>
      <c r="K118" s="73"/>
      <c r="L118" s="74"/>
      <c r="M118" s="74"/>
    </row>
    <row r="119" spans="1:13" ht="24.95" customHeight="1" x14ac:dyDescent="0.25">
      <c r="A119" s="15">
        <v>114</v>
      </c>
      <c r="B119" s="19" t="s">
        <v>146</v>
      </c>
      <c r="C119" s="20" t="s">
        <v>11</v>
      </c>
      <c r="D119" s="17">
        <v>1</v>
      </c>
      <c r="E119" s="18">
        <v>35067</v>
      </c>
      <c r="F119" s="100">
        <v>38817</v>
      </c>
      <c r="G119" s="150">
        <f t="shared" si="3"/>
        <v>7375.2300000000005</v>
      </c>
      <c r="H119" s="150">
        <f t="shared" si="4"/>
        <v>7375</v>
      </c>
      <c r="I119" s="150">
        <f t="shared" si="5"/>
        <v>46192</v>
      </c>
      <c r="K119" s="73"/>
      <c r="L119" s="74"/>
      <c r="M119" s="74"/>
    </row>
    <row r="120" spans="1:13" ht="24.95" customHeight="1" x14ac:dyDescent="0.25">
      <c r="A120" s="15">
        <v>115</v>
      </c>
      <c r="B120" s="19" t="s">
        <v>147</v>
      </c>
      <c r="C120" s="20" t="s">
        <v>11</v>
      </c>
      <c r="D120" s="17">
        <v>1</v>
      </c>
      <c r="E120" s="18">
        <v>65309</v>
      </c>
      <c r="F120" s="100">
        <v>52503</v>
      </c>
      <c r="G120" s="150">
        <f t="shared" si="3"/>
        <v>9975.57</v>
      </c>
      <c r="H120" s="150">
        <f t="shared" si="4"/>
        <v>9976</v>
      </c>
      <c r="I120" s="150">
        <f t="shared" si="5"/>
        <v>62479</v>
      </c>
      <c r="K120" s="73"/>
      <c r="L120" s="74"/>
      <c r="M120" s="74"/>
    </row>
    <row r="121" spans="1:13" ht="24.95" customHeight="1" x14ac:dyDescent="0.25">
      <c r="A121" s="15">
        <v>116</v>
      </c>
      <c r="B121" s="19" t="s">
        <v>148</v>
      </c>
      <c r="C121" s="20" t="s">
        <v>11</v>
      </c>
      <c r="D121" s="17">
        <v>1</v>
      </c>
      <c r="E121" s="18">
        <v>77578</v>
      </c>
      <c r="F121" s="100">
        <v>37675</v>
      </c>
      <c r="G121" s="150">
        <f t="shared" si="3"/>
        <v>7158.25</v>
      </c>
      <c r="H121" s="150">
        <f t="shared" si="4"/>
        <v>7158</v>
      </c>
      <c r="I121" s="150">
        <f t="shared" si="5"/>
        <v>44833</v>
      </c>
      <c r="K121" s="73"/>
      <c r="L121" s="74"/>
      <c r="M121" s="74"/>
    </row>
    <row r="122" spans="1:13" ht="24.95" customHeight="1" x14ac:dyDescent="0.25">
      <c r="A122" s="15">
        <v>117</v>
      </c>
      <c r="B122" s="19" t="s">
        <v>331</v>
      </c>
      <c r="C122" s="20" t="s">
        <v>11</v>
      </c>
      <c r="D122" s="17">
        <v>1</v>
      </c>
      <c r="E122" s="18">
        <v>16120</v>
      </c>
      <c r="F122" s="100">
        <v>12956</v>
      </c>
      <c r="G122" s="150">
        <f t="shared" si="3"/>
        <v>2461.64</v>
      </c>
      <c r="H122" s="150">
        <f t="shared" si="4"/>
        <v>2462</v>
      </c>
      <c r="I122" s="150">
        <f t="shared" si="5"/>
        <v>15418</v>
      </c>
      <c r="K122" s="73"/>
      <c r="L122" s="74"/>
      <c r="M122" s="74"/>
    </row>
    <row r="123" spans="1:13" ht="24.95" customHeight="1" x14ac:dyDescent="0.25">
      <c r="A123" s="15">
        <v>118</v>
      </c>
      <c r="B123" s="19" t="s">
        <v>150</v>
      </c>
      <c r="C123" s="20" t="s">
        <v>11</v>
      </c>
      <c r="D123" s="17">
        <v>1</v>
      </c>
      <c r="E123" s="18">
        <v>113266</v>
      </c>
      <c r="F123" s="100">
        <v>82072</v>
      </c>
      <c r="G123" s="150">
        <f t="shared" si="3"/>
        <v>15593.68</v>
      </c>
      <c r="H123" s="150">
        <f t="shared" si="4"/>
        <v>15594</v>
      </c>
      <c r="I123" s="150">
        <f t="shared" si="5"/>
        <v>97666</v>
      </c>
      <c r="K123" s="73"/>
      <c r="L123" s="74"/>
      <c r="M123" s="74"/>
    </row>
    <row r="124" spans="1:13" ht="24.95" customHeight="1" x14ac:dyDescent="0.25">
      <c r="A124" s="15">
        <v>119</v>
      </c>
      <c r="B124" s="19" t="s">
        <v>151</v>
      </c>
      <c r="C124" s="20" t="s">
        <v>26</v>
      </c>
      <c r="D124" s="17">
        <v>1</v>
      </c>
      <c r="E124" s="18">
        <v>98380</v>
      </c>
      <c r="F124" s="100">
        <v>71992</v>
      </c>
      <c r="G124" s="150">
        <f t="shared" si="3"/>
        <v>13678.48</v>
      </c>
      <c r="H124" s="150">
        <f t="shared" si="4"/>
        <v>13678</v>
      </c>
      <c r="I124" s="150">
        <f t="shared" si="5"/>
        <v>85670</v>
      </c>
      <c r="K124" s="73"/>
      <c r="L124" s="74"/>
      <c r="M124" s="74"/>
    </row>
    <row r="125" spans="1:13" ht="24.95" customHeight="1" x14ac:dyDescent="0.25">
      <c r="A125" s="15">
        <v>120</v>
      </c>
      <c r="B125" s="19" t="s">
        <v>152</v>
      </c>
      <c r="C125" s="20" t="s">
        <v>11</v>
      </c>
      <c r="D125" s="17">
        <v>1</v>
      </c>
      <c r="E125" s="18">
        <v>41419</v>
      </c>
      <c r="F125" s="100">
        <v>30903</v>
      </c>
      <c r="G125" s="150">
        <f t="shared" si="3"/>
        <v>5871.57</v>
      </c>
      <c r="H125" s="150">
        <f t="shared" si="4"/>
        <v>5872</v>
      </c>
      <c r="I125" s="150">
        <f t="shared" si="5"/>
        <v>36775</v>
      </c>
      <c r="K125" s="73"/>
      <c r="L125" s="74"/>
      <c r="M125" s="74"/>
    </row>
    <row r="126" spans="1:13" ht="24.95" customHeight="1" x14ac:dyDescent="0.25">
      <c r="A126" s="15">
        <v>121</v>
      </c>
      <c r="B126" s="19" t="s">
        <v>153</v>
      </c>
      <c r="C126" s="20" t="s">
        <v>11</v>
      </c>
      <c r="D126" s="17">
        <v>1</v>
      </c>
      <c r="E126" s="18">
        <v>27928</v>
      </c>
      <c r="F126" s="100">
        <v>28293</v>
      </c>
      <c r="G126" s="150">
        <f t="shared" si="3"/>
        <v>5375.67</v>
      </c>
      <c r="H126" s="150">
        <f t="shared" si="4"/>
        <v>5376</v>
      </c>
      <c r="I126" s="150">
        <f t="shared" si="5"/>
        <v>33669</v>
      </c>
      <c r="K126" s="73"/>
      <c r="L126" s="74"/>
      <c r="M126" s="74"/>
    </row>
    <row r="127" spans="1:13" ht="24.95" customHeight="1" x14ac:dyDescent="0.25">
      <c r="A127" s="15">
        <v>122</v>
      </c>
      <c r="B127" s="19" t="s">
        <v>154</v>
      </c>
      <c r="C127" s="20" t="s">
        <v>11</v>
      </c>
      <c r="D127" s="17">
        <v>1</v>
      </c>
      <c r="E127" s="18">
        <v>188508</v>
      </c>
      <c r="F127" s="100">
        <v>117347</v>
      </c>
      <c r="G127" s="150">
        <f t="shared" si="3"/>
        <v>22295.93</v>
      </c>
      <c r="H127" s="150">
        <f t="shared" si="4"/>
        <v>22296</v>
      </c>
      <c r="I127" s="150">
        <f t="shared" si="5"/>
        <v>139643</v>
      </c>
      <c r="K127" s="73"/>
      <c r="L127" s="74"/>
      <c r="M127" s="74"/>
    </row>
    <row r="128" spans="1:13" ht="24.95" customHeight="1" x14ac:dyDescent="0.25">
      <c r="A128" s="15">
        <v>123</v>
      </c>
      <c r="B128" s="19" t="s">
        <v>155</v>
      </c>
      <c r="C128" s="20" t="s">
        <v>156</v>
      </c>
      <c r="D128" s="17">
        <v>1</v>
      </c>
      <c r="E128" s="18">
        <v>72479</v>
      </c>
      <c r="F128" s="100">
        <v>84225</v>
      </c>
      <c r="G128" s="150">
        <f t="shared" si="3"/>
        <v>16002.75</v>
      </c>
      <c r="H128" s="150">
        <f t="shared" si="4"/>
        <v>16003</v>
      </c>
      <c r="I128" s="150">
        <f t="shared" si="5"/>
        <v>100228</v>
      </c>
      <c r="K128" s="73"/>
      <c r="L128" s="74"/>
      <c r="M128" s="74"/>
    </row>
    <row r="129" spans="1:13" ht="24.95" customHeight="1" x14ac:dyDescent="0.25">
      <c r="A129" s="15">
        <v>124</v>
      </c>
      <c r="B129" s="19" t="s">
        <v>157</v>
      </c>
      <c r="C129" s="20" t="s">
        <v>156</v>
      </c>
      <c r="D129" s="17">
        <v>1</v>
      </c>
      <c r="E129" s="18">
        <v>121285</v>
      </c>
      <c r="F129" s="100">
        <v>139696</v>
      </c>
      <c r="G129" s="150">
        <f t="shared" si="3"/>
        <v>26542.240000000002</v>
      </c>
      <c r="H129" s="150">
        <f t="shared" si="4"/>
        <v>26542</v>
      </c>
      <c r="I129" s="150">
        <f t="shared" si="5"/>
        <v>166238</v>
      </c>
      <c r="K129" s="73"/>
      <c r="L129" s="74"/>
      <c r="M129" s="74"/>
    </row>
    <row r="130" spans="1:13" ht="24.95" customHeight="1" x14ac:dyDescent="0.25">
      <c r="A130" s="15">
        <v>125</v>
      </c>
      <c r="B130" s="19" t="s">
        <v>158</v>
      </c>
      <c r="C130" s="20" t="s">
        <v>11</v>
      </c>
      <c r="D130" s="17">
        <v>1</v>
      </c>
      <c r="E130" s="18">
        <v>24801</v>
      </c>
      <c r="F130" s="100">
        <v>34078</v>
      </c>
      <c r="G130" s="150">
        <f t="shared" si="3"/>
        <v>6474.82</v>
      </c>
      <c r="H130" s="150">
        <f t="shared" si="4"/>
        <v>6475</v>
      </c>
      <c r="I130" s="150">
        <f t="shared" si="5"/>
        <v>40553</v>
      </c>
      <c r="K130" s="73"/>
      <c r="L130" s="74"/>
      <c r="M130" s="74"/>
    </row>
    <row r="131" spans="1:13" ht="24.95" customHeight="1" x14ac:dyDescent="0.25">
      <c r="A131" s="15">
        <v>126</v>
      </c>
      <c r="B131" s="19" t="s">
        <v>159</v>
      </c>
      <c r="C131" s="20" t="s">
        <v>11</v>
      </c>
      <c r="D131" s="17">
        <v>1</v>
      </c>
      <c r="E131" s="18">
        <v>57186</v>
      </c>
      <c r="F131" s="100">
        <v>47831</v>
      </c>
      <c r="G131" s="150">
        <f t="shared" si="3"/>
        <v>9087.89</v>
      </c>
      <c r="H131" s="150">
        <f t="shared" si="4"/>
        <v>9088</v>
      </c>
      <c r="I131" s="150">
        <f t="shared" si="5"/>
        <v>56919</v>
      </c>
      <c r="K131" s="73"/>
      <c r="L131" s="74"/>
      <c r="M131" s="74"/>
    </row>
    <row r="132" spans="1:13" ht="24.95" customHeight="1" x14ac:dyDescent="0.25">
      <c r="A132" s="15">
        <v>127</v>
      </c>
      <c r="B132" s="19" t="s">
        <v>160</v>
      </c>
      <c r="C132" s="20" t="s">
        <v>161</v>
      </c>
      <c r="D132" s="17">
        <v>1</v>
      </c>
      <c r="E132" s="18">
        <v>203142</v>
      </c>
      <c r="F132" s="100">
        <v>182947</v>
      </c>
      <c r="G132" s="150">
        <f t="shared" si="3"/>
        <v>34759.93</v>
      </c>
      <c r="H132" s="150">
        <f t="shared" si="4"/>
        <v>34760</v>
      </c>
      <c r="I132" s="150">
        <f t="shared" si="5"/>
        <v>217707</v>
      </c>
      <c r="K132" s="73"/>
      <c r="L132" s="74"/>
      <c r="M132" s="74"/>
    </row>
    <row r="133" spans="1:13" ht="24.95" customHeight="1" x14ac:dyDescent="0.25">
      <c r="A133" s="15">
        <v>128</v>
      </c>
      <c r="B133" s="19" t="s">
        <v>162</v>
      </c>
      <c r="C133" s="20" t="s">
        <v>11</v>
      </c>
      <c r="D133" s="17">
        <v>1</v>
      </c>
      <c r="E133" s="18">
        <v>831305</v>
      </c>
      <c r="F133" s="100">
        <v>689892</v>
      </c>
      <c r="G133" s="150">
        <f t="shared" si="3"/>
        <v>131079.48000000001</v>
      </c>
      <c r="H133" s="150">
        <f t="shared" si="4"/>
        <v>131079</v>
      </c>
      <c r="I133" s="150">
        <f t="shared" si="5"/>
        <v>820971</v>
      </c>
      <c r="K133" s="73"/>
      <c r="L133" s="74"/>
      <c r="M133" s="74"/>
    </row>
    <row r="134" spans="1:13" ht="24.95" customHeight="1" x14ac:dyDescent="0.25">
      <c r="A134" s="15">
        <v>129</v>
      </c>
      <c r="B134" s="19" t="s">
        <v>163</v>
      </c>
      <c r="C134" s="20" t="s">
        <v>11</v>
      </c>
      <c r="D134" s="17">
        <v>1</v>
      </c>
      <c r="E134" s="18">
        <v>186206</v>
      </c>
      <c r="F134" s="100">
        <v>137506</v>
      </c>
      <c r="G134" s="150">
        <f t="shared" si="3"/>
        <v>26126.14</v>
      </c>
      <c r="H134" s="150">
        <f t="shared" si="4"/>
        <v>26126</v>
      </c>
      <c r="I134" s="150">
        <f t="shared" si="5"/>
        <v>163632</v>
      </c>
      <c r="K134" s="73"/>
      <c r="L134" s="74"/>
      <c r="M134" s="74"/>
    </row>
    <row r="135" spans="1:13" ht="24.95" customHeight="1" x14ac:dyDescent="0.25">
      <c r="A135" s="15">
        <v>130</v>
      </c>
      <c r="B135" s="19" t="s">
        <v>164</v>
      </c>
      <c r="C135" s="20" t="s">
        <v>26</v>
      </c>
      <c r="D135" s="17">
        <v>1</v>
      </c>
      <c r="E135" s="18">
        <v>179993</v>
      </c>
      <c r="F135" s="100">
        <v>146842</v>
      </c>
      <c r="G135" s="150">
        <f t="shared" ref="G135:G198" si="6">+F135*0.19</f>
        <v>27899.98</v>
      </c>
      <c r="H135" s="150">
        <f t="shared" ref="H135:H198" si="7">ROUND(G135,0)</f>
        <v>27900</v>
      </c>
      <c r="I135" s="150">
        <f t="shared" ref="I135:I198" si="8">+H135+F135</f>
        <v>174742</v>
      </c>
      <c r="K135" s="73"/>
      <c r="L135" s="74"/>
      <c r="M135" s="74"/>
    </row>
    <row r="136" spans="1:13" ht="24.95" customHeight="1" x14ac:dyDescent="0.25">
      <c r="A136" s="15">
        <v>131</v>
      </c>
      <c r="B136" s="19" t="s">
        <v>165</v>
      </c>
      <c r="C136" s="20" t="s">
        <v>11</v>
      </c>
      <c r="D136" s="17">
        <v>1</v>
      </c>
      <c r="E136" s="18">
        <v>1377166</v>
      </c>
      <c r="F136" s="100">
        <v>1465855</v>
      </c>
      <c r="G136" s="150">
        <f t="shared" si="6"/>
        <v>278512.45</v>
      </c>
      <c r="H136" s="150">
        <f t="shared" si="7"/>
        <v>278512</v>
      </c>
      <c r="I136" s="150">
        <f t="shared" si="8"/>
        <v>1744367</v>
      </c>
      <c r="K136" s="73"/>
      <c r="L136" s="74"/>
      <c r="M136" s="74"/>
    </row>
    <row r="137" spans="1:13" ht="24.95" customHeight="1" x14ac:dyDescent="0.25">
      <c r="A137" s="15">
        <v>132</v>
      </c>
      <c r="B137" s="19" t="s">
        <v>166</v>
      </c>
      <c r="C137" s="20" t="s">
        <v>11</v>
      </c>
      <c r="D137" s="17">
        <v>1</v>
      </c>
      <c r="E137" s="18">
        <v>1397568</v>
      </c>
      <c r="F137" s="100">
        <v>802669</v>
      </c>
      <c r="G137" s="150">
        <f t="shared" si="6"/>
        <v>152507.11000000002</v>
      </c>
      <c r="H137" s="150">
        <f t="shared" si="7"/>
        <v>152507</v>
      </c>
      <c r="I137" s="150">
        <f t="shared" si="8"/>
        <v>955176</v>
      </c>
      <c r="K137" s="73"/>
      <c r="L137" s="74"/>
      <c r="M137" s="74"/>
    </row>
    <row r="138" spans="1:13" ht="24.95" customHeight="1" x14ac:dyDescent="0.25">
      <c r="A138" s="15">
        <v>133</v>
      </c>
      <c r="B138" s="19" t="s">
        <v>167</v>
      </c>
      <c r="C138" s="20" t="s">
        <v>11</v>
      </c>
      <c r="D138" s="17">
        <v>1</v>
      </c>
      <c r="E138" s="18">
        <v>73817</v>
      </c>
      <c r="F138" s="100">
        <v>70558</v>
      </c>
      <c r="G138" s="150">
        <f t="shared" si="6"/>
        <v>13406.02</v>
      </c>
      <c r="H138" s="150">
        <f t="shared" si="7"/>
        <v>13406</v>
      </c>
      <c r="I138" s="150">
        <f t="shared" si="8"/>
        <v>83964</v>
      </c>
      <c r="K138" s="73"/>
      <c r="L138" s="74"/>
      <c r="M138" s="74"/>
    </row>
    <row r="139" spans="1:13" ht="24.95" customHeight="1" x14ac:dyDescent="0.25">
      <c r="A139" s="15">
        <v>134</v>
      </c>
      <c r="B139" s="19" t="s">
        <v>168</v>
      </c>
      <c r="C139" s="20" t="s">
        <v>11</v>
      </c>
      <c r="D139" s="17">
        <v>1</v>
      </c>
      <c r="E139" s="18">
        <v>130271</v>
      </c>
      <c r="F139" s="100">
        <v>119987</v>
      </c>
      <c r="G139" s="150">
        <f t="shared" si="6"/>
        <v>22797.53</v>
      </c>
      <c r="H139" s="150">
        <f t="shared" si="7"/>
        <v>22798</v>
      </c>
      <c r="I139" s="150">
        <f t="shared" si="8"/>
        <v>142785</v>
      </c>
      <c r="K139" s="73"/>
      <c r="L139" s="74"/>
      <c r="M139" s="74"/>
    </row>
    <row r="140" spans="1:13" ht="24.95" customHeight="1" x14ac:dyDescent="0.25">
      <c r="A140" s="15">
        <v>135</v>
      </c>
      <c r="B140" s="19" t="s">
        <v>169</v>
      </c>
      <c r="C140" s="20" t="s">
        <v>11</v>
      </c>
      <c r="D140" s="17">
        <v>1</v>
      </c>
      <c r="E140" s="18">
        <v>146479</v>
      </c>
      <c r="F140" s="100">
        <v>134291</v>
      </c>
      <c r="G140" s="150">
        <f t="shared" si="6"/>
        <v>25515.29</v>
      </c>
      <c r="H140" s="150">
        <f t="shared" si="7"/>
        <v>25515</v>
      </c>
      <c r="I140" s="150">
        <f t="shared" si="8"/>
        <v>159806</v>
      </c>
      <c r="K140" s="73"/>
      <c r="L140" s="74"/>
      <c r="M140" s="74"/>
    </row>
    <row r="141" spans="1:13" ht="24.95" customHeight="1" x14ac:dyDescent="0.25">
      <c r="A141" s="15">
        <v>136</v>
      </c>
      <c r="B141" s="19" t="s">
        <v>170</v>
      </c>
      <c r="C141" s="20" t="s">
        <v>11</v>
      </c>
      <c r="D141" s="17">
        <v>1</v>
      </c>
      <c r="E141" s="18">
        <v>325264</v>
      </c>
      <c r="F141" s="100">
        <v>373088</v>
      </c>
      <c r="G141" s="150">
        <f t="shared" si="6"/>
        <v>70886.720000000001</v>
      </c>
      <c r="H141" s="150">
        <f t="shared" si="7"/>
        <v>70887</v>
      </c>
      <c r="I141" s="150">
        <f t="shared" si="8"/>
        <v>443975</v>
      </c>
      <c r="K141" s="73"/>
      <c r="L141" s="74"/>
      <c r="M141" s="74"/>
    </row>
    <row r="142" spans="1:13" ht="24.95" customHeight="1" x14ac:dyDescent="0.25">
      <c r="A142" s="15">
        <v>137</v>
      </c>
      <c r="B142" s="19" t="s">
        <v>171</v>
      </c>
      <c r="C142" s="20" t="s">
        <v>11</v>
      </c>
      <c r="D142" s="17">
        <v>1</v>
      </c>
      <c r="E142" s="18">
        <v>65918</v>
      </c>
      <c r="F142" s="100">
        <v>80454</v>
      </c>
      <c r="G142" s="150">
        <f t="shared" si="6"/>
        <v>15286.26</v>
      </c>
      <c r="H142" s="150">
        <f t="shared" si="7"/>
        <v>15286</v>
      </c>
      <c r="I142" s="150">
        <f t="shared" si="8"/>
        <v>95740</v>
      </c>
      <c r="K142" s="73"/>
      <c r="L142" s="74"/>
      <c r="M142" s="74"/>
    </row>
    <row r="143" spans="1:13" ht="24.95" customHeight="1" x14ac:dyDescent="0.25">
      <c r="A143" s="15">
        <v>138</v>
      </c>
      <c r="B143" s="19" t="s">
        <v>172</v>
      </c>
      <c r="C143" s="20" t="s">
        <v>11</v>
      </c>
      <c r="D143" s="17">
        <v>1</v>
      </c>
      <c r="E143" s="18">
        <v>163025</v>
      </c>
      <c r="F143" s="100">
        <v>135701</v>
      </c>
      <c r="G143" s="150">
        <f t="shared" si="6"/>
        <v>25783.19</v>
      </c>
      <c r="H143" s="150">
        <f t="shared" si="7"/>
        <v>25783</v>
      </c>
      <c r="I143" s="150">
        <f t="shared" si="8"/>
        <v>161484</v>
      </c>
      <c r="K143" s="73"/>
      <c r="L143" s="74"/>
      <c r="M143" s="74"/>
    </row>
    <row r="144" spans="1:13" ht="24.95" customHeight="1" x14ac:dyDescent="0.25">
      <c r="A144" s="15">
        <v>139</v>
      </c>
      <c r="B144" s="19" t="s">
        <v>173</v>
      </c>
      <c r="C144" s="20" t="s">
        <v>11</v>
      </c>
      <c r="D144" s="17">
        <v>1</v>
      </c>
      <c r="E144" s="18">
        <v>89987</v>
      </c>
      <c r="F144" s="100">
        <v>86645</v>
      </c>
      <c r="G144" s="150">
        <f t="shared" si="6"/>
        <v>16462.55</v>
      </c>
      <c r="H144" s="150">
        <f t="shared" si="7"/>
        <v>16463</v>
      </c>
      <c r="I144" s="150">
        <f t="shared" si="8"/>
        <v>103108</v>
      </c>
      <c r="K144" s="73"/>
      <c r="L144" s="74"/>
      <c r="M144" s="74"/>
    </row>
    <row r="145" spans="1:13" ht="24.95" customHeight="1" x14ac:dyDescent="0.25">
      <c r="A145" s="15">
        <v>140</v>
      </c>
      <c r="B145" s="19" t="s">
        <v>174</v>
      </c>
      <c r="C145" s="20" t="s">
        <v>11</v>
      </c>
      <c r="D145" s="17">
        <v>1</v>
      </c>
      <c r="E145" s="18">
        <v>44908</v>
      </c>
      <c r="F145" s="100">
        <v>69068</v>
      </c>
      <c r="G145" s="150">
        <f t="shared" si="6"/>
        <v>13122.92</v>
      </c>
      <c r="H145" s="150">
        <f t="shared" si="7"/>
        <v>13123</v>
      </c>
      <c r="I145" s="150">
        <f t="shared" si="8"/>
        <v>82191</v>
      </c>
      <c r="K145" s="73"/>
      <c r="L145" s="74"/>
      <c r="M145" s="74"/>
    </row>
    <row r="146" spans="1:13" ht="24.95" customHeight="1" x14ac:dyDescent="0.25">
      <c r="A146" s="15">
        <v>141</v>
      </c>
      <c r="B146" s="19" t="s">
        <v>175</v>
      </c>
      <c r="C146" s="20" t="s">
        <v>11</v>
      </c>
      <c r="D146" s="17">
        <v>1</v>
      </c>
      <c r="E146" s="18">
        <v>125415</v>
      </c>
      <c r="F146" s="100">
        <v>76968</v>
      </c>
      <c r="G146" s="150">
        <f t="shared" si="6"/>
        <v>14623.92</v>
      </c>
      <c r="H146" s="150">
        <f t="shared" si="7"/>
        <v>14624</v>
      </c>
      <c r="I146" s="150">
        <f t="shared" si="8"/>
        <v>91592</v>
      </c>
      <c r="K146" s="73"/>
      <c r="L146" s="74"/>
      <c r="M146" s="74"/>
    </row>
    <row r="147" spans="1:13" ht="24.95" customHeight="1" x14ac:dyDescent="0.25">
      <c r="A147" s="15">
        <v>142</v>
      </c>
      <c r="B147" s="19" t="s">
        <v>176</v>
      </c>
      <c r="C147" s="20" t="s">
        <v>11</v>
      </c>
      <c r="D147" s="17">
        <v>1</v>
      </c>
      <c r="E147" s="18">
        <v>213304</v>
      </c>
      <c r="F147" s="100">
        <v>191273</v>
      </c>
      <c r="G147" s="150">
        <f t="shared" si="6"/>
        <v>36341.870000000003</v>
      </c>
      <c r="H147" s="150">
        <f t="shared" si="7"/>
        <v>36342</v>
      </c>
      <c r="I147" s="150">
        <f t="shared" si="8"/>
        <v>227615</v>
      </c>
      <c r="K147" s="73"/>
      <c r="L147" s="74"/>
      <c r="M147" s="74"/>
    </row>
    <row r="148" spans="1:13" ht="24.95" customHeight="1" x14ac:dyDescent="0.25">
      <c r="A148" s="15">
        <v>143</v>
      </c>
      <c r="B148" s="19" t="s">
        <v>177</v>
      </c>
      <c r="C148" s="20" t="s">
        <v>11</v>
      </c>
      <c r="D148" s="17">
        <v>1</v>
      </c>
      <c r="E148" s="18">
        <v>251989</v>
      </c>
      <c r="F148" s="100">
        <v>203890</v>
      </c>
      <c r="G148" s="150">
        <f t="shared" si="6"/>
        <v>38739.1</v>
      </c>
      <c r="H148" s="150">
        <f t="shared" si="7"/>
        <v>38739</v>
      </c>
      <c r="I148" s="150">
        <f t="shared" si="8"/>
        <v>242629</v>
      </c>
      <c r="K148" s="73"/>
      <c r="L148" s="74"/>
      <c r="M148" s="74"/>
    </row>
    <row r="149" spans="1:13" ht="24.95" customHeight="1" x14ac:dyDescent="0.25">
      <c r="A149" s="15">
        <v>144</v>
      </c>
      <c r="B149" s="19" t="s">
        <v>178</v>
      </c>
      <c r="C149" s="20" t="s">
        <v>11</v>
      </c>
      <c r="D149" s="17">
        <v>1</v>
      </c>
      <c r="E149" s="18">
        <v>28217</v>
      </c>
      <c r="F149" s="100">
        <v>15971</v>
      </c>
      <c r="G149" s="150">
        <f t="shared" si="6"/>
        <v>3034.4900000000002</v>
      </c>
      <c r="H149" s="150">
        <f t="shared" si="7"/>
        <v>3034</v>
      </c>
      <c r="I149" s="150">
        <f t="shared" si="8"/>
        <v>19005</v>
      </c>
      <c r="K149" s="73"/>
      <c r="L149" s="74"/>
      <c r="M149" s="74"/>
    </row>
    <row r="150" spans="1:13" ht="24.95" customHeight="1" x14ac:dyDescent="0.25">
      <c r="A150" s="15">
        <v>145</v>
      </c>
      <c r="B150" s="19" t="s">
        <v>179</v>
      </c>
      <c r="C150" s="20" t="s">
        <v>11</v>
      </c>
      <c r="D150" s="17">
        <v>1</v>
      </c>
      <c r="E150" s="18">
        <v>38664</v>
      </c>
      <c r="F150" s="100">
        <v>53650</v>
      </c>
      <c r="G150" s="150">
        <f t="shared" si="6"/>
        <v>10193.5</v>
      </c>
      <c r="H150" s="150">
        <f t="shared" si="7"/>
        <v>10194</v>
      </c>
      <c r="I150" s="150">
        <f t="shared" si="8"/>
        <v>63844</v>
      </c>
      <c r="K150" s="73"/>
      <c r="L150" s="74"/>
      <c r="M150" s="74"/>
    </row>
    <row r="151" spans="1:13" ht="24.95" customHeight="1" x14ac:dyDescent="0.25">
      <c r="A151" s="15">
        <v>146</v>
      </c>
      <c r="B151" s="19" t="s">
        <v>180</v>
      </c>
      <c r="C151" s="20" t="s">
        <v>11</v>
      </c>
      <c r="D151" s="17">
        <v>1</v>
      </c>
      <c r="E151" s="18">
        <v>36003</v>
      </c>
      <c r="F151" s="100">
        <v>49555</v>
      </c>
      <c r="G151" s="150">
        <f t="shared" si="6"/>
        <v>9415.4500000000007</v>
      </c>
      <c r="H151" s="150">
        <f t="shared" si="7"/>
        <v>9415</v>
      </c>
      <c r="I151" s="150">
        <f t="shared" si="8"/>
        <v>58970</v>
      </c>
      <c r="K151" s="73"/>
      <c r="L151" s="74"/>
      <c r="M151" s="74"/>
    </row>
    <row r="152" spans="1:13" ht="24.95" customHeight="1" x14ac:dyDescent="0.25">
      <c r="A152" s="15">
        <v>147</v>
      </c>
      <c r="B152" s="19" t="s">
        <v>181</v>
      </c>
      <c r="C152" s="20" t="s">
        <v>11</v>
      </c>
      <c r="D152" s="17">
        <v>1</v>
      </c>
      <c r="E152" s="18">
        <v>867518</v>
      </c>
      <c r="F152" s="100">
        <v>500522</v>
      </c>
      <c r="G152" s="150">
        <f t="shared" si="6"/>
        <v>95099.180000000008</v>
      </c>
      <c r="H152" s="150">
        <f t="shared" si="7"/>
        <v>95099</v>
      </c>
      <c r="I152" s="150">
        <f t="shared" si="8"/>
        <v>595621</v>
      </c>
      <c r="K152" s="73"/>
      <c r="L152" s="74"/>
      <c r="M152" s="74"/>
    </row>
    <row r="153" spans="1:13" ht="24.95" customHeight="1" x14ac:dyDescent="0.25">
      <c r="A153" s="15">
        <v>148</v>
      </c>
      <c r="B153" s="19" t="s">
        <v>182</v>
      </c>
      <c r="C153" s="20" t="s">
        <v>11</v>
      </c>
      <c r="D153" s="17">
        <v>1</v>
      </c>
      <c r="E153" s="18">
        <v>121655</v>
      </c>
      <c r="F153" s="100">
        <v>91532</v>
      </c>
      <c r="G153" s="150">
        <f t="shared" si="6"/>
        <v>17391.080000000002</v>
      </c>
      <c r="H153" s="150">
        <f t="shared" si="7"/>
        <v>17391</v>
      </c>
      <c r="I153" s="150">
        <f t="shared" si="8"/>
        <v>108923</v>
      </c>
      <c r="K153" s="73"/>
      <c r="L153" s="74"/>
      <c r="M153" s="74"/>
    </row>
    <row r="154" spans="1:13" ht="24.95" customHeight="1" x14ac:dyDescent="0.25">
      <c r="A154" s="15">
        <v>149</v>
      </c>
      <c r="B154" s="19" t="s">
        <v>183</v>
      </c>
      <c r="C154" s="20" t="s">
        <v>11</v>
      </c>
      <c r="D154" s="17">
        <v>1</v>
      </c>
      <c r="E154" s="18">
        <v>95496</v>
      </c>
      <c r="F154" s="100">
        <v>88089</v>
      </c>
      <c r="G154" s="150">
        <f t="shared" si="6"/>
        <v>16736.91</v>
      </c>
      <c r="H154" s="150">
        <f t="shared" si="7"/>
        <v>16737</v>
      </c>
      <c r="I154" s="150">
        <f t="shared" si="8"/>
        <v>104826</v>
      </c>
      <c r="K154" s="73"/>
      <c r="L154" s="74"/>
      <c r="M154" s="74"/>
    </row>
    <row r="155" spans="1:13" ht="24.95" customHeight="1" x14ac:dyDescent="0.25">
      <c r="A155" s="15">
        <v>150</v>
      </c>
      <c r="B155" s="19" t="s">
        <v>184</v>
      </c>
      <c r="C155" s="20" t="s">
        <v>11</v>
      </c>
      <c r="D155" s="17">
        <v>1</v>
      </c>
      <c r="E155" s="18">
        <v>49162</v>
      </c>
      <c r="F155" s="100">
        <v>52934</v>
      </c>
      <c r="G155" s="150">
        <f t="shared" si="6"/>
        <v>10057.460000000001</v>
      </c>
      <c r="H155" s="150">
        <f t="shared" si="7"/>
        <v>10057</v>
      </c>
      <c r="I155" s="150">
        <f t="shared" si="8"/>
        <v>62991</v>
      </c>
      <c r="K155" s="73"/>
      <c r="L155" s="74"/>
      <c r="M155" s="74"/>
    </row>
    <row r="156" spans="1:13" ht="24.95" customHeight="1" x14ac:dyDescent="0.25">
      <c r="A156" s="15">
        <v>151</v>
      </c>
      <c r="B156" s="19" t="s">
        <v>185</v>
      </c>
      <c r="C156" s="20" t="s">
        <v>11</v>
      </c>
      <c r="D156" s="17">
        <v>1</v>
      </c>
      <c r="E156" s="18">
        <v>94188</v>
      </c>
      <c r="F156" s="100">
        <v>77711</v>
      </c>
      <c r="G156" s="150">
        <f t="shared" si="6"/>
        <v>14765.09</v>
      </c>
      <c r="H156" s="150">
        <f t="shared" si="7"/>
        <v>14765</v>
      </c>
      <c r="I156" s="150">
        <f t="shared" si="8"/>
        <v>92476</v>
      </c>
      <c r="K156" s="73"/>
      <c r="L156" s="74"/>
      <c r="M156" s="74"/>
    </row>
    <row r="157" spans="1:13" ht="24.95" customHeight="1" x14ac:dyDescent="0.25">
      <c r="A157" s="15">
        <v>152</v>
      </c>
      <c r="B157" s="19" t="s">
        <v>186</v>
      </c>
      <c r="C157" s="20" t="s">
        <v>11</v>
      </c>
      <c r="D157" s="17">
        <v>1</v>
      </c>
      <c r="E157" s="18">
        <v>81374</v>
      </c>
      <c r="F157" s="100">
        <v>82214</v>
      </c>
      <c r="G157" s="150">
        <f t="shared" si="6"/>
        <v>15620.66</v>
      </c>
      <c r="H157" s="150">
        <f t="shared" si="7"/>
        <v>15621</v>
      </c>
      <c r="I157" s="150">
        <f t="shared" si="8"/>
        <v>97835</v>
      </c>
      <c r="K157" s="73"/>
      <c r="L157" s="74"/>
      <c r="M157" s="74"/>
    </row>
    <row r="158" spans="1:13" ht="24.95" customHeight="1" x14ac:dyDescent="0.25">
      <c r="A158" s="15">
        <v>153</v>
      </c>
      <c r="B158" s="19" t="s">
        <v>187</v>
      </c>
      <c r="C158" s="20" t="s">
        <v>11</v>
      </c>
      <c r="D158" s="17">
        <v>1</v>
      </c>
      <c r="E158" s="18">
        <v>70093</v>
      </c>
      <c r="F158" s="100">
        <v>83916</v>
      </c>
      <c r="G158" s="150">
        <f t="shared" si="6"/>
        <v>15944.04</v>
      </c>
      <c r="H158" s="150">
        <f t="shared" si="7"/>
        <v>15944</v>
      </c>
      <c r="I158" s="150">
        <f t="shared" si="8"/>
        <v>99860</v>
      </c>
      <c r="K158" s="73"/>
      <c r="L158" s="74"/>
      <c r="M158" s="74"/>
    </row>
    <row r="159" spans="1:13" ht="24.95" customHeight="1" x14ac:dyDescent="0.25">
      <c r="A159" s="15">
        <v>154</v>
      </c>
      <c r="B159" s="19" t="s">
        <v>188</v>
      </c>
      <c r="C159" s="20" t="s">
        <v>11</v>
      </c>
      <c r="D159" s="17">
        <v>1</v>
      </c>
      <c r="E159" s="18">
        <v>2227</v>
      </c>
      <c r="F159" s="100">
        <v>8940</v>
      </c>
      <c r="G159" s="150">
        <f t="shared" si="6"/>
        <v>1698.6</v>
      </c>
      <c r="H159" s="150">
        <f t="shared" si="7"/>
        <v>1699</v>
      </c>
      <c r="I159" s="150">
        <f t="shared" si="8"/>
        <v>10639</v>
      </c>
      <c r="K159" s="73"/>
      <c r="L159" s="74"/>
      <c r="M159" s="74"/>
    </row>
    <row r="160" spans="1:13" ht="24.95" customHeight="1" x14ac:dyDescent="0.25">
      <c r="A160" s="15">
        <v>155</v>
      </c>
      <c r="B160" s="19" t="s">
        <v>189</v>
      </c>
      <c r="C160" s="20" t="s">
        <v>11</v>
      </c>
      <c r="D160" s="17">
        <v>1</v>
      </c>
      <c r="E160" s="18">
        <v>15357</v>
      </c>
      <c r="F160" s="100">
        <v>25346</v>
      </c>
      <c r="G160" s="150">
        <f t="shared" si="6"/>
        <v>4815.74</v>
      </c>
      <c r="H160" s="150">
        <f t="shared" si="7"/>
        <v>4816</v>
      </c>
      <c r="I160" s="150">
        <f t="shared" si="8"/>
        <v>30162</v>
      </c>
      <c r="K160" s="73"/>
      <c r="L160" s="74"/>
      <c r="M160" s="74"/>
    </row>
    <row r="161" spans="1:13" ht="24.95" customHeight="1" x14ac:dyDescent="0.25">
      <c r="A161" s="15">
        <v>156</v>
      </c>
      <c r="B161" s="19" t="s">
        <v>190</v>
      </c>
      <c r="C161" s="20" t="s">
        <v>76</v>
      </c>
      <c r="D161" s="17">
        <v>1</v>
      </c>
      <c r="E161" s="18">
        <v>23090</v>
      </c>
      <c r="F161" s="100">
        <v>17695</v>
      </c>
      <c r="G161" s="150">
        <f t="shared" si="6"/>
        <v>3362.05</v>
      </c>
      <c r="H161" s="150">
        <f t="shared" si="7"/>
        <v>3362</v>
      </c>
      <c r="I161" s="150">
        <f t="shared" si="8"/>
        <v>21057</v>
      </c>
      <c r="K161" s="73"/>
      <c r="L161" s="74"/>
      <c r="M161" s="74"/>
    </row>
    <row r="162" spans="1:13" ht="24.95" customHeight="1" x14ac:dyDescent="0.25">
      <c r="A162" s="15">
        <v>157</v>
      </c>
      <c r="B162" s="19" t="s">
        <v>191</v>
      </c>
      <c r="C162" s="20" t="s">
        <v>76</v>
      </c>
      <c r="D162" s="17">
        <v>1</v>
      </c>
      <c r="E162" s="18">
        <v>189890</v>
      </c>
      <c r="F162" s="100">
        <v>146358</v>
      </c>
      <c r="G162" s="150">
        <f t="shared" si="6"/>
        <v>27808.02</v>
      </c>
      <c r="H162" s="150">
        <f t="shared" si="7"/>
        <v>27808</v>
      </c>
      <c r="I162" s="150">
        <f t="shared" si="8"/>
        <v>174166</v>
      </c>
      <c r="K162" s="73"/>
      <c r="L162" s="74"/>
      <c r="M162" s="74"/>
    </row>
    <row r="163" spans="1:13" ht="24.95" customHeight="1" x14ac:dyDescent="0.25">
      <c r="A163" s="15">
        <v>158</v>
      </c>
      <c r="B163" s="19" t="s">
        <v>192</v>
      </c>
      <c r="C163" s="20" t="s">
        <v>87</v>
      </c>
      <c r="D163" s="17">
        <v>1</v>
      </c>
      <c r="E163" s="18">
        <v>854771</v>
      </c>
      <c r="F163" s="100">
        <v>405893</v>
      </c>
      <c r="G163" s="150">
        <f t="shared" si="6"/>
        <v>77119.67</v>
      </c>
      <c r="H163" s="150">
        <f t="shared" si="7"/>
        <v>77120</v>
      </c>
      <c r="I163" s="150">
        <f t="shared" si="8"/>
        <v>483013</v>
      </c>
      <c r="K163" s="73"/>
      <c r="L163" s="74"/>
      <c r="M163" s="74"/>
    </row>
    <row r="164" spans="1:13" ht="24.95" customHeight="1" x14ac:dyDescent="0.25">
      <c r="A164" s="15">
        <v>159</v>
      </c>
      <c r="B164" s="19" t="s">
        <v>193</v>
      </c>
      <c r="C164" s="20" t="s">
        <v>87</v>
      </c>
      <c r="D164" s="17">
        <v>1</v>
      </c>
      <c r="E164" s="18">
        <v>527090</v>
      </c>
      <c r="F164" s="100">
        <v>361267</v>
      </c>
      <c r="G164" s="150">
        <f t="shared" si="6"/>
        <v>68640.73</v>
      </c>
      <c r="H164" s="150">
        <f t="shared" si="7"/>
        <v>68641</v>
      </c>
      <c r="I164" s="150">
        <f t="shared" si="8"/>
        <v>429908</v>
      </c>
      <c r="K164" s="73"/>
      <c r="L164" s="74"/>
      <c r="M164" s="74"/>
    </row>
    <row r="165" spans="1:13" ht="24.95" customHeight="1" x14ac:dyDescent="0.25">
      <c r="A165" s="15">
        <v>160</v>
      </c>
      <c r="B165" s="19" t="s">
        <v>194</v>
      </c>
      <c r="C165" s="20" t="s">
        <v>195</v>
      </c>
      <c r="D165" s="17">
        <v>1</v>
      </c>
      <c r="E165" s="18">
        <v>164474</v>
      </c>
      <c r="F165" s="100">
        <v>124853</v>
      </c>
      <c r="G165" s="150">
        <f t="shared" si="6"/>
        <v>23722.07</v>
      </c>
      <c r="H165" s="150">
        <f t="shared" si="7"/>
        <v>23722</v>
      </c>
      <c r="I165" s="150">
        <f t="shared" si="8"/>
        <v>148575</v>
      </c>
      <c r="K165" s="73"/>
      <c r="L165" s="74"/>
      <c r="M165" s="74"/>
    </row>
    <row r="166" spans="1:13" ht="24.95" customHeight="1" x14ac:dyDescent="0.25">
      <c r="A166" s="15">
        <v>161</v>
      </c>
      <c r="B166" s="19" t="s">
        <v>196</v>
      </c>
      <c r="C166" s="20" t="s">
        <v>26</v>
      </c>
      <c r="D166" s="17">
        <v>1</v>
      </c>
      <c r="E166" s="18">
        <v>148247</v>
      </c>
      <c r="F166" s="100">
        <v>107534</v>
      </c>
      <c r="G166" s="150">
        <f t="shared" si="6"/>
        <v>20431.46</v>
      </c>
      <c r="H166" s="150">
        <f t="shared" si="7"/>
        <v>20431</v>
      </c>
      <c r="I166" s="150">
        <f t="shared" si="8"/>
        <v>127965</v>
      </c>
      <c r="K166" s="73"/>
      <c r="L166" s="74"/>
      <c r="M166" s="74"/>
    </row>
    <row r="167" spans="1:13" ht="24.95" customHeight="1" x14ac:dyDescent="0.25">
      <c r="A167" s="15">
        <v>162</v>
      </c>
      <c r="B167" s="19" t="s">
        <v>197</v>
      </c>
      <c r="C167" s="20" t="s">
        <v>11</v>
      </c>
      <c r="D167" s="17">
        <v>1</v>
      </c>
      <c r="E167" s="18">
        <v>157758</v>
      </c>
      <c r="F167" s="100">
        <v>128143</v>
      </c>
      <c r="G167" s="150">
        <f t="shared" si="6"/>
        <v>24347.170000000002</v>
      </c>
      <c r="H167" s="150">
        <f t="shared" si="7"/>
        <v>24347</v>
      </c>
      <c r="I167" s="150">
        <f t="shared" si="8"/>
        <v>152490</v>
      </c>
      <c r="K167" s="73"/>
      <c r="L167" s="74"/>
      <c r="M167" s="74"/>
    </row>
    <row r="168" spans="1:13" ht="24.95" customHeight="1" x14ac:dyDescent="0.25">
      <c r="A168" s="15">
        <v>163</v>
      </c>
      <c r="B168" s="19" t="s">
        <v>198</v>
      </c>
      <c r="C168" s="20" t="s">
        <v>195</v>
      </c>
      <c r="D168" s="17">
        <v>1</v>
      </c>
      <c r="E168" s="18">
        <v>385895</v>
      </c>
      <c r="F168" s="100">
        <v>250841</v>
      </c>
      <c r="G168" s="150">
        <f t="shared" si="6"/>
        <v>47659.79</v>
      </c>
      <c r="H168" s="150">
        <f t="shared" si="7"/>
        <v>47660</v>
      </c>
      <c r="I168" s="150">
        <f t="shared" si="8"/>
        <v>298501</v>
      </c>
      <c r="K168" s="73"/>
      <c r="L168" s="74"/>
      <c r="M168" s="74"/>
    </row>
    <row r="169" spans="1:13" ht="24.95" customHeight="1" x14ac:dyDescent="0.25">
      <c r="A169" s="15">
        <v>164</v>
      </c>
      <c r="B169" s="19" t="s">
        <v>199</v>
      </c>
      <c r="C169" s="20" t="s">
        <v>11</v>
      </c>
      <c r="D169" s="17">
        <v>1</v>
      </c>
      <c r="E169" s="18">
        <v>14682</v>
      </c>
      <c r="F169" s="100">
        <v>31552</v>
      </c>
      <c r="G169" s="150">
        <f t="shared" si="6"/>
        <v>5994.88</v>
      </c>
      <c r="H169" s="150">
        <f t="shared" si="7"/>
        <v>5995</v>
      </c>
      <c r="I169" s="150">
        <f t="shared" si="8"/>
        <v>37547</v>
      </c>
      <c r="K169" s="73"/>
      <c r="L169" s="74"/>
      <c r="M169" s="74"/>
    </row>
    <row r="170" spans="1:13" ht="24.95" customHeight="1" x14ac:dyDescent="0.25">
      <c r="A170" s="15">
        <v>165</v>
      </c>
      <c r="B170" s="19" t="s">
        <v>200</v>
      </c>
      <c r="C170" s="20" t="s">
        <v>11</v>
      </c>
      <c r="D170" s="17">
        <v>1</v>
      </c>
      <c r="E170" s="18">
        <v>1080983</v>
      </c>
      <c r="F170" s="100">
        <v>768477</v>
      </c>
      <c r="G170" s="150">
        <f t="shared" si="6"/>
        <v>146010.63</v>
      </c>
      <c r="H170" s="150">
        <f t="shared" si="7"/>
        <v>146011</v>
      </c>
      <c r="I170" s="150">
        <f t="shared" si="8"/>
        <v>914488</v>
      </c>
      <c r="K170" s="73"/>
      <c r="L170" s="74"/>
      <c r="M170" s="74"/>
    </row>
    <row r="171" spans="1:13" ht="24.95" customHeight="1" x14ac:dyDescent="0.25">
      <c r="A171" s="15">
        <v>166</v>
      </c>
      <c r="B171" s="19" t="s">
        <v>201</v>
      </c>
      <c r="C171" s="20" t="s">
        <v>11</v>
      </c>
      <c r="D171" s="17">
        <v>1</v>
      </c>
      <c r="E171" s="18">
        <v>51247</v>
      </c>
      <c r="F171" s="100">
        <v>60186</v>
      </c>
      <c r="G171" s="150">
        <f t="shared" si="6"/>
        <v>11435.34</v>
      </c>
      <c r="H171" s="150">
        <f t="shared" si="7"/>
        <v>11435</v>
      </c>
      <c r="I171" s="150">
        <f t="shared" si="8"/>
        <v>71621</v>
      </c>
      <c r="K171" s="73"/>
      <c r="L171" s="74"/>
      <c r="M171" s="74"/>
    </row>
    <row r="172" spans="1:13" ht="24.95" customHeight="1" x14ac:dyDescent="0.25">
      <c r="A172" s="15">
        <v>167</v>
      </c>
      <c r="B172" s="19" t="s">
        <v>332</v>
      </c>
      <c r="C172" s="20" t="s">
        <v>11</v>
      </c>
      <c r="D172" s="17">
        <v>1</v>
      </c>
      <c r="E172" s="18">
        <v>64013</v>
      </c>
      <c r="F172" s="100">
        <v>46252</v>
      </c>
      <c r="G172" s="150">
        <f t="shared" si="6"/>
        <v>8787.8799999999992</v>
      </c>
      <c r="H172" s="150">
        <f t="shared" si="7"/>
        <v>8788</v>
      </c>
      <c r="I172" s="150">
        <f t="shared" si="8"/>
        <v>55040</v>
      </c>
      <c r="K172" s="73"/>
      <c r="L172" s="74"/>
      <c r="M172" s="74"/>
    </row>
    <row r="173" spans="1:13" ht="24.95" customHeight="1" x14ac:dyDescent="0.25">
      <c r="A173" s="15">
        <v>168</v>
      </c>
      <c r="B173" s="19" t="s">
        <v>203</v>
      </c>
      <c r="C173" s="20" t="s">
        <v>76</v>
      </c>
      <c r="D173" s="17">
        <v>1</v>
      </c>
      <c r="E173" s="18">
        <v>151496</v>
      </c>
      <c r="F173" s="100">
        <v>143707</v>
      </c>
      <c r="G173" s="150">
        <f t="shared" si="6"/>
        <v>27304.33</v>
      </c>
      <c r="H173" s="150">
        <f t="shared" si="7"/>
        <v>27304</v>
      </c>
      <c r="I173" s="150">
        <f t="shared" si="8"/>
        <v>171011</v>
      </c>
      <c r="K173" s="73"/>
      <c r="L173" s="74"/>
      <c r="M173" s="74"/>
    </row>
    <row r="174" spans="1:13" ht="24.95" customHeight="1" x14ac:dyDescent="0.25">
      <c r="A174" s="15">
        <v>169</v>
      </c>
      <c r="B174" s="19" t="s">
        <v>333</v>
      </c>
      <c r="C174" s="20" t="s">
        <v>87</v>
      </c>
      <c r="D174" s="17">
        <v>1</v>
      </c>
      <c r="E174" s="18">
        <v>378503</v>
      </c>
      <c r="F174" s="100">
        <v>291614</v>
      </c>
      <c r="G174" s="150">
        <f t="shared" si="6"/>
        <v>55406.66</v>
      </c>
      <c r="H174" s="150">
        <f t="shared" si="7"/>
        <v>55407</v>
      </c>
      <c r="I174" s="150">
        <f t="shared" si="8"/>
        <v>347021</v>
      </c>
      <c r="K174" s="73"/>
      <c r="L174" s="74"/>
      <c r="M174" s="74"/>
    </row>
    <row r="175" spans="1:13" ht="24.95" customHeight="1" x14ac:dyDescent="0.25">
      <c r="A175" s="15">
        <v>170</v>
      </c>
      <c r="B175" s="19" t="s">
        <v>205</v>
      </c>
      <c r="C175" s="20" t="s">
        <v>11</v>
      </c>
      <c r="D175" s="17">
        <v>1</v>
      </c>
      <c r="E175" s="18">
        <v>96353</v>
      </c>
      <c r="F175" s="100">
        <v>70473</v>
      </c>
      <c r="G175" s="150">
        <f t="shared" si="6"/>
        <v>13389.87</v>
      </c>
      <c r="H175" s="150">
        <f t="shared" si="7"/>
        <v>13390</v>
      </c>
      <c r="I175" s="150">
        <f t="shared" si="8"/>
        <v>83863</v>
      </c>
      <c r="K175" s="73"/>
      <c r="L175" s="74"/>
      <c r="M175" s="74"/>
    </row>
    <row r="176" spans="1:13" ht="24.95" customHeight="1" x14ac:dyDescent="0.25">
      <c r="A176" s="15">
        <v>171</v>
      </c>
      <c r="B176" s="19" t="s">
        <v>206</v>
      </c>
      <c r="C176" s="20" t="s">
        <v>11</v>
      </c>
      <c r="D176" s="17">
        <v>1</v>
      </c>
      <c r="E176" s="18">
        <v>77551</v>
      </c>
      <c r="F176" s="100">
        <v>78740</v>
      </c>
      <c r="G176" s="150">
        <f t="shared" si="6"/>
        <v>14960.6</v>
      </c>
      <c r="H176" s="150">
        <f t="shared" si="7"/>
        <v>14961</v>
      </c>
      <c r="I176" s="150">
        <f t="shared" si="8"/>
        <v>93701</v>
      </c>
      <c r="K176" s="73"/>
      <c r="L176" s="74"/>
      <c r="M176" s="74"/>
    </row>
    <row r="177" spans="1:13" ht="24.95" customHeight="1" x14ac:dyDescent="0.25">
      <c r="A177" s="15">
        <v>172</v>
      </c>
      <c r="B177" s="19" t="s">
        <v>207</v>
      </c>
      <c r="C177" s="20" t="s">
        <v>11</v>
      </c>
      <c r="D177" s="17">
        <v>1</v>
      </c>
      <c r="E177" s="18">
        <v>40672</v>
      </c>
      <c r="F177" s="100">
        <v>54692</v>
      </c>
      <c r="G177" s="150">
        <f t="shared" si="6"/>
        <v>10391.48</v>
      </c>
      <c r="H177" s="150">
        <f t="shared" si="7"/>
        <v>10391</v>
      </c>
      <c r="I177" s="150">
        <f t="shared" si="8"/>
        <v>65083</v>
      </c>
      <c r="K177" s="73"/>
      <c r="L177" s="74"/>
      <c r="M177" s="74"/>
    </row>
    <row r="178" spans="1:13" ht="24.95" customHeight="1" x14ac:dyDescent="0.25">
      <c r="A178" s="15">
        <v>173</v>
      </c>
      <c r="B178" s="19" t="s">
        <v>208</v>
      </c>
      <c r="C178" s="20" t="s">
        <v>34</v>
      </c>
      <c r="D178" s="17">
        <v>1</v>
      </c>
      <c r="E178" s="18">
        <v>108818</v>
      </c>
      <c r="F178" s="100">
        <v>104755</v>
      </c>
      <c r="G178" s="150">
        <f t="shared" si="6"/>
        <v>19903.45</v>
      </c>
      <c r="H178" s="150">
        <f t="shared" si="7"/>
        <v>19903</v>
      </c>
      <c r="I178" s="150">
        <f t="shared" si="8"/>
        <v>124658</v>
      </c>
      <c r="K178" s="73"/>
      <c r="L178" s="74"/>
      <c r="M178" s="74"/>
    </row>
    <row r="179" spans="1:13" ht="24.95" customHeight="1" x14ac:dyDescent="0.25">
      <c r="A179" s="15">
        <v>174</v>
      </c>
      <c r="B179" s="19" t="s">
        <v>209</v>
      </c>
      <c r="C179" s="20" t="s">
        <v>92</v>
      </c>
      <c r="D179" s="17">
        <v>1</v>
      </c>
      <c r="E179" s="18">
        <v>248927</v>
      </c>
      <c r="F179" s="100">
        <v>207656</v>
      </c>
      <c r="G179" s="150">
        <f t="shared" si="6"/>
        <v>39454.639999999999</v>
      </c>
      <c r="H179" s="150">
        <f t="shared" si="7"/>
        <v>39455</v>
      </c>
      <c r="I179" s="150">
        <f t="shared" si="8"/>
        <v>247111</v>
      </c>
      <c r="K179" s="73"/>
      <c r="L179" s="74"/>
      <c r="M179" s="74"/>
    </row>
    <row r="180" spans="1:13" ht="24.95" customHeight="1" x14ac:dyDescent="0.25">
      <c r="A180" s="15">
        <v>175</v>
      </c>
      <c r="B180" s="19" t="s">
        <v>210</v>
      </c>
      <c r="C180" s="20" t="s">
        <v>11</v>
      </c>
      <c r="D180" s="17">
        <v>1</v>
      </c>
      <c r="E180" s="18">
        <v>168061</v>
      </c>
      <c r="F180" s="100">
        <v>140622</v>
      </c>
      <c r="G180" s="150">
        <f t="shared" si="6"/>
        <v>26718.18</v>
      </c>
      <c r="H180" s="150">
        <f t="shared" si="7"/>
        <v>26718</v>
      </c>
      <c r="I180" s="150">
        <f t="shared" si="8"/>
        <v>167340</v>
      </c>
      <c r="K180" s="73"/>
      <c r="L180" s="74"/>
      <c r="M180" s="74"/>
    </row>
    <row r="181" spans="1:13" ht="24.95" customHeight="1" x14ac:dyDescent="0.25">
      <c r="A181" s="15">
        <v>176</v>
      </c>
      <c r="B181" s="19" t="s">
        <v>211</v>
      </c>
      <c r="C181" s="20" t="s">
        <v>11</v>
      </c>
      <c r="D181" s="17">
        <v>1</v>
      </c>
      <c r="E181" s="18">
        <v>50657</v>
      </c>
      <c r="F181" s="100">
        <v>55133</v>
      </c>
      <c r="G181" s="150">
        <f t="shared" si="6"/>
        <v>10475.27</v>
      </c>
      <c r="H181" s="150">
        <f t="shared" si="7"/>
        <v>10475</v>
      </c>
      <c r="I181" s="150">
        <f t="shared" si="8"/>
        <v>65608</v>
      </c>
      <c r="K181" s="73"/>
      <c r="L181" s="74"/>
      <c r="M181" s="74"/>
    </row>
    <row r="182" spans="1:13" ht="24.95" customHeight="1" x14ac:dyDescent="0.25">
      <c r="A182" s="15">
        <v>177</v>
      </c>
      <c r="B182" s="19" t="s">
        <v>212</v>
      </c>
      <c r="C182" s="20" t="s">
        <v>11</v>
      </c>
      <c r="D182" s="17">
        <v>1</v>
      </c>
      <c r="E182" s="18">
        <v>120379</v>
      </c>
      <c r="F182" s="100">
        <v>69025</v>
      </c>
      <c r="G182" s="150">
        <f t="shared" si="6"/>
        <v>13114.75</v>
      </c>
      <c r="H182" s="150">
        <f t="shared" si="7"/>
        <v>13115</v>
      </c>
      <c r="I182" s="150">
        <f t="shared" si="8"/>
        <v>82140</v>
      </c>
      <c r="K182" s="73"/>
      <c r="L182" s="74"/>
      <c r="M182" s="74"/>
    </row>
    <row r="183" spans="1:13" ht="24.95" customHeight="1" x14ac:dyDescent="0.25">
      <c r="A183" s="15">
        <v>178</v>
      </c>
      <c r="B183" s="19" t="s">
        <v>213</v>
      </c>
      <c r="C183" s="20" t="s">
        <v>11</v>
      </c>
      <c r="D183" s="17">
        <v>1</v>
      </c>
      <c r="E183" s="18">
        <v>181914</v>
      </c>
      <c r="F183" s="100">
        <v>60665</v>
      </c>
      <c r="G183" s="150">
        <f t="shared" si="6"/>
        <v>11526.35</v>
      </c>
      <c r="H183" s="150">
        <f t="shared" si="7"/>
        <v>11526</v>
      </c>
      <c r="I183" s="150">
        <f t="shared" si="8"/>
        <v>72191</v>
      </c>
      <c r="K183" s="73"/>
      <c r="L183" s="74"/>
      <c r="M183" s="74"/>
    </row>
    <row r="184" spans="1:13" ht="24.95" customHeight="1" x14ac:dyDescent="0.25">
      <c r="A184" s="15">
        <v>179</v>
      </c>
      <c r="B184" s="19" t="s">
        <v>214</v>
      </c>
      <c r="C184" s="20" t="s">
        <v>26</v>
      </c>
      <c r="D184" s="17">
        <v>1</v>
      </c>
      <c r="E184" s="18">
        <v>163839</v>
      </c>
      <c r="F184" s="100">
        <v>116035</v>
      </c>
      <c r="G184" s="150">
        <f t="shared" si="6"/>
        <v>22046.65</v>
      </c>
      <c r="H184" s="150">
        <f t="shared" si="7"/>
        <v>22047</v>
      </c>
      <c r="I184" s="150">
        <f t="shared" si="8"/>
        <v>138082</v>
      </c>
      <c r="K184" s="73"/>
      <c r="L184" s="74"/>
      <c r="M184" s="74"/>
    </row>
    <row r="185" spans="1:13" ht="24.95" customHeight="1" x14ac:dyDescent="0.25">
      <c r="A185" s="15">
        <v>180</v>
      </c>
      <c r="B185" s="19" t="s">
        <v>215</v>
      </c>
      <c r="C185" s="20" t="s">
        <v>11</v>
      </c>
      <c r="D185" s="17">
        <v>1</v>
      </c>
      <c r="E185" s="18">
        <v>179715</v>
      </c>
      <c r="F185" s="100">
        <v>449541</v>
      </c>
      <c r="G185" s="150">
        <f t="shared" si="6"/>
        <v>85412.790000000008</v>
      </c>
      <c r="H185" s="150">
        <f t="shared" si="7"/>
        <v>85413</v>
      </c>
      <c r="I185" s="150">
        <f t="shared" si="8"/>
        <v>534954</v>
      </c>
      <c r="K185" s="73"/>
      <c r="L185" s="74"/>
      <c r="M185" s="74"/>
    </row>
    <row r="186" spans="1:13" ht="24.95" customHeight="1" x14ac:dyDescent="0.25">
      <c r="A186" s="15">
        <v>181</v>
      </c>
      <c r="B186" s="19" t="s">
        <v>216</v>
      </c>
      <c r="C186" s="20" t="s">
        <v>11</v>
      </c>
      <c r="D186" s="17">
        <v>1</v>
      </c>
      <c r="E186" s="18">
        <v>74294</v>
      </c>
      <c r="F186" s="100">
        <v>74303</v>
      </c>
      <c r="G186" s="150">
        <f t="shared" si="6"/>
        <v>14117.57</v>
      </c>
      <c r="H186" s="150">
        <f t="shared" si="7"/>
        <v>14118</v>
      </c>
      <c r="I186" s="150">
        <f t="shared" si="8"/>
        <v>88421</v>
      </c>
      <c r="K186" s="73"/>
      <c r="L186" s="74"/>
      <c r="M186" s="74"/>
    </row>
    <row r="187" spans="1:13" ht="24.95" customHeight="1" x14ac:dyDescent="0.25">
      <c r="A187" s="15">
        <v>182</v>
      </c>
      <c r="B187" s="19" t="s">
        <v>217</v>
      </c>
      <c r="C187" s="20" t="s">
        <v>11</v>
      </c>
      <c r="D187" s="17">
        <v>1</v>
      </c>
      <c r="E187" s="18">
        <v>220813</v>
      </c>
      <c r="F187" s="100">
        <v>78730</v>
      </c>
      <c r="G187" s="150">
        <f t="shared" si="6"/>
        <v>14958.7</v>
      </c>
      <c r="H187" s="150">
        <f t="shared" si="7"/>
        <v>14959</v>
      </c>
      <c r="I187" s="150">
        <f t="shared" si="8"/>
        <v>93689</v>
      </c>
      <c r="K187" s="73"/>
      <c r="L187" s="74"/>
      <c r="M187" s="74"/>
    </row>
    <row r="188" spans="1:13" ht="24.95" customHeight="1" x14ac:dyDescent="0.25">
      <c r="A188" s="15">
        <v>183</v>
      </c>
      <c r="B188" s="19" t="s">
        <v>218</v>
      </c>
      <c r="C188" s="20" t="s">
        <v>11</v>
      </c>
      <c r="D188" s="17">
        <v>1</v>
      </c>
      <c r="E188" s="18">
        <v>158740</v>
      </c>
      <c r="F188" s="100">
        <v>66396</v>
      </c>
      <c r="G188" s="150">
        <f t="shared" si="6"/>
        <v>12615.24</v>
      </c>
      <c r="H188" s="150">
        <f t="shared" si="7"/>
        <v>12615</v>
      </c>
      <c r="I188" s="150">
        <f t="shared" si="8"/>
        <v>79011</v>
      </c>
      <c r="K188" s="73"/>
      <c r="L188" s="74"/>
      <c r="M188" s="74"/>
    </row>
    <row r="189" spans="1:13" ht="24.95" customHeight="1" x14ac:dyDescent="0.25">
      <c r="A189" s="15">
        <v>184</v>
      </c>
      <c r="B189" s="19" t="s">
        <v>219</v>
      </c>
      <c r="C189" s="20" t="s">
        <v>11</v>
      </c>
      <c r="D189" s="17">
        <v>1</v>
      </c>
      <c r="E189" s="18">
        <v>221710</v>
      </c>
      <c r="F189" s="100">
        <v>83739</v>
      </c>
      <c r="G189" s="150">
        <f t="shared" si="6"/>
        <v>15910.41</v>
      </c>
      <c r="H189" s="150">
        <f t="shared" si="7"/>
        <v>15910</v>
      </c>
      <c r="I189" s="150">
        <f t="shared" si="8"/>
        <v>99649</v>
      </c>
      <c r="K189" s="73"/>
      <c r="L189" s="74"/>
      <c r="M189" s="74"/>
    </row>
    <row r="190" spans="1:13" ht="24.95" customHeight="1" x14ac:dyDescent="0.25">
      <c r="A190" s="15">
        <v>185</v>
      </c>
      <c r="B190" s="19" t="s">
        <v>220</v>
      </c>
      <c r="C190" s="20" t="s">
        <v>11</v>
      </c>
      <c r="D190" s="17">
        <v>1</v>
      </c>
      <c r="E190" s="18">
        <v>44538</v>
      </c>
      <c r="F190" s="100">
        <v>89388</v>
      </c>
      <c r="G190" s="150">
        <f t="shared" si="6"/>
        <v>16983.72</v>
      </c>
      <c r="H190" s="150">
        <f t="shared" si="7"/>
        <v>16984</v>
      </c>
      <c r="I190" s="150">
        <f t="shared" si="8"/>
        <v>106372</v>
      </c>
      <c r="K190" s="73"/>
      <c r="L190" s="74"/>
      <c r="M190" s="74"/>
    </row>
    <row r="191" spans="1:13" ht="24.95" customHeight="1" x14ac:dyDescent="0.25">
      <c r="A191" s="15">
        <v>186</v>
      </c>
      <c r="B191" s="19" t="s">
        <v>221</v>
      </c>
      <c r="C191" s="20" t="s">
        <v>92</v>
      </c>
      <c r="D191" s="17">
        <v>1</v>
      </c>
      <c r="E191" s="18">
        <v>808105</v>
      </c>
      <c r="F191" s="100">
        <v>407701</v>
      </c>
      <c r="G191" s="150">
        <f t="shared" si="6"/>
        <v>77463.19</v>
      </c>
      <c r="H191" s="150">
        <f t="shared" si="7"/>
        <v>77463</v>
      </c>
      <c r="I191" s="150">
        <f t="shared" si="8"/>
        <v>485164</v>
      </c>
      <c r="K191" s="73"/>
      <c r="L191" s="74"/>
      <c r="M191" s="74"/>
    </row>
    <row r="192" spans="1:13" ht="24.95" customHeight="1" x14ac:dyDescent="0.25">
      <c r="A192" s="15">
        <v>187</v>
      </c>
      <c r="B192" s="19" t="s">
        <v>222</v>
      </c>
      <c r="C192" s="20" t="s">
        <v>11</v>
      </c>
      <c r="D192" s="17">
        <v>1</v>
      </c>
      <c r="E192" s="18">
        <v>2792857</v>
      </c>
      <c r="F192" s="100">
        <v>285351</v>
      </c>
      <c r="G192" s="150">
        <f t="shared" si="6"/>
        <v>54216.69</v>
      </c>
      <c r="H192" s="150">
        <f t="shared" si="7"/>
        <v>54217</v>
      </c>
      <c r="I192" s="150">
        <f t="shared" si="8"/>
        <v>339568</v>
      </c>
      <c r="K192" s="73"/>
      <c r="L192" s="74"/>
      <c r="M192" s="74"/>
    </row>
    <row r="193" spans="1:13" ht="24.95" customHeight="1" x14ac:dyDescent="0.25">
      <c r="A193" s="15">
        <v>188</v>
      </c>
      <c r="B193" s="19" t="s">
        <v>223</v>
      </c>
      <c r="C193" s="20" t="s">
        <v>11</v>
      </c>
      <c r="D193" s="17">
        <v>1</v>
      </c>
      <c r="E193" s="18">
        <v>54849</v>
      </c>
      <c r="F193" s="100">
        <v>67583</v>
      </c>
      <c r="G193" s="150">
        <f t="shared" si="6"/>
        <v>12840.77</v>
      </c>
      <c r="H193" s="150">
        <f t="shared" si="7"/>
        <v>12841</v>
      </c>
      <c r="I193" s="150">
        <f t="shared" si="8"/>
        <v>80424</v>
      </c>
      <c r="K193" s="73"/>
      <c r="L193" s="74"/>
      <c r="M193" s="74"/>
    </row>
    <row r="194" spans="1:13" ht="24.95" customHeight="1" x14ac:dyDescent="0.25">
      <c r="A194" s="15">
        <v>189</v>
      </c>
      <c r="B194" s="19" t="s">
        <v>224</v>
      </c>
      <c r="C194" s="20" t="s">
        <v>11</v>
      </c>
      <c r="D194" s="17">
        <v>1</v>
      </c>
      <c r="E194" s="18">
        <v>8954</v>
      </c>
      <c r="F194" s="100">
        <v>44440</v>
      </c>
      <c r="G194" s="150">
        <f t="shared" si="6"/>
        <v>8443.6</v>
      </c>
      <c r="H194" s="150">
        <f t="shared" si="7"/>
        <v>8444</v>
      </c>
      <c r="I194" s="150">
        <f t="shared" si="8"/>
        <v>52884</v>
      </c>
      <c r="K194" s="73"/>
      <c r="L194" s="74"/>
      <c r="M194" s="74"/>
    </row>
    <row r="195" spans="1:13" ht="24.95" customHeight="1" x14ac:dyDescent="0.25">
      <c r="A195" s="15">
        <v>190</v>
      </c>
      <c r="B195" s="19" t="s">
        <v>225</v>
      </c>
      <c r="C195" s="20" t="s">
        <v>11</v>
      </c>
      <c r="D195" s="17">
        <v>1</v>
      </c>
      <c r="E195" s="18">
        <v>112543</v>
      </c>
      <c r="F195" s="100">
        <v>131727</v>
      </c>
      <c r="G195" s="150">
        <f t="shared" si="6"/>
        <v>25028.13</v>
      </c>
      <c r="H195" s="150">
        <f t="shared" si="7"/>
        <v>25028</v>
      </c>
      <c r="I195" s="150">
        <f t="shared" si="8"/>
        <v>156755</v>
      </c>
      <c r="K195" s="73"/>
      <c r="L195" s="74"/>
      <c r="M195" s="74"/>
    </row>
    <row r="196" spans="1:13" ht="24.95" customHeight="1" x14ac:dyDescent="0.25">
      <c r="A196" s="15">
        <v>191</v>
      </c>
      <c r="B196" s="19" t="s">
        <v>226</v>
      </c>
      <c r="C196" s="20" t="s">
        <v>227</v>
      </c>
      <c r="D196" s="17">
        <v>1</v>
      </c>
      <c r="E196" s="18">
        <v>55710</v>
      </c>
      <c r="F196" s="100">
        <v>56895</v>
      </c>
      <c r="G196" s="150">
        <f t="shared" si="6"/>
        <v>10810.05</v>
      </c>
      <c r="H196" s="150">
        <f t="shared" si="7"/>
        <v>10810</v>
      </c>
      <c r="I196" s="150">
        <f t="shared" si="8"/>
        <v>67705</v>
      </c>
      <c r="K196" s="73"/>
      <c r="L196" s="74"/>
      <c r="M196" s="74"/>
    </row>
    <row r="197" spans="1:13" ht="24.95" customHeight="1" x14ac:dyDescent="0.25">
      <c r="A197" s="15">
        <v>192</v>
      </c>
      <c r="B197" s="19" t="s">
        <v>228</v>
      </c>
      <c r="C197" s="20" t="s">
        <v>11</v>
      </c>
      <c r="D197" s="17">
        <v>1</v>
      </c>
      <c r="E197" s="18">
        <v>89281</v>
      </c>
      <c r="F197" s="100">
        <v>89292</v>
      </c>
      <c r="G197" s="150">
        <f t="shared" si="6"/>
        <v>16965.48</v>
      </c>
      <c r="H197" s="150">
        <f t="shared" si="7"/>
        <v>16965</v>
      </c>
      <c r="I197" s="150">
        <f t="shared" si="8"/>
        <v>106257</v>
      </c>
      <c r="K197" s="73"/>
      <c r="L197" s="74"/>
      <c r="M197" s="74"/>
    </row>
    <row r="198" spans="1:13" ht="24.95" customHeight="1" x14ac:dyDescent="0.25">
      <c r="A198" s="15">
        <v>193</v>
      </c>
      <c r="B198" s="19" t="s">
        <v>229</v>
      </c>
      <c r="C198" s="20" t="s">
        <v>11</v>
      </c>
      <c r="D198" s="17">
        <v>1</v>
      </c>
      <c r="E198" s="18">
        <v>97055</v>
      </c>
      <c r="F198" s="100">
        <v>94424</v>
      </c>
      <c r="G198" s="150">
        <f t="shared" si="6"/>
        <v>17940.560000000001</v>
      </c>
      <c r="H198" s="150">
        <f t="shared" si="7"/>
        <v>17941</v>
      </c>
      <c r="I198" s="150">
        <f t="shared" si="8"/>
        <v>112365</v>
      </c>
      <c r="K198" s="73"/>
      <c r="L198" s="74"/>
      <c r="M198" s="74"/>
    </row>
    <row r="199" spans="1:13" ht="24.95" customHeight="1" x14ac:dyDescent="0.25">
      <c r="A199" s="15">
        <v>194</v>
      </c>
      <c r="B199" s="19" t="s">
        <v>230</v>
      </c>
      <c r="C199" s="20" t="s">
        <v>11</v>
      </c>
      <c r="D199" s="17">
        <v>1</v>
      </c>
      <c r="E199" s="18">
        <v>21878</v>
      </c>
      <c r="F199" s="100">
        <v>24043</v>
      </c>
      <c r="G199" s="150">
        <f t="shared" ref="G199:G262" si="9">+F199*0.19</f>
        <v>4568.17</v>
      </c>
      <c r="H199" s="150">
        <f t="shared" ref="H199:H262" si="10">ROUND(G199,0)</f>
        <v>4568</v>
      </c>
      <c r="I199" s="150">
        <f t="shared" ref="I199:I262" si="11">+H199+F199</f>
        <v>28611</v>
      </c>
      <c r="K199" s="73"/>
      <c r="L199" s="74"/>
      <c r="M199" s="74"/>
    </row>
    <row r="200" spans="1:13" ht="24.95" customHeight="1" x14ac:dyDescent="0.25">
      <c r="A200" s="15">
        <v>195</v>
      </c>
      <c r="B200" s="19" t="s">
        <v>231</v>
      </c>
      <c r="C200" s="20" t="s">
        <v>11</v>
      </c>
      <c r="D200" s="17">
        <v>1</v>
      </c>
      <c r="E200" s="18">
        <v>51989</v>
      </c>
      <c r="F200" s="100">
        <v>49163</v>
      </c>
      <c r="G200" s="150">
        <f t="shared" si="9"/>
        <v>9340.9699999999993</v>
      </c>
      <c r="H200" s="150">
        <f t="shared" si="10"/>
        <v>9341</v>
      </c>
      <c r="I200" s="150">
        <f t="shared" si="11"/>
        <v>58504</v>
      </c>
      <c r="K200" s="73"/>
      <c r="L200" s="74"/>
      <c r="M200" s="74"/>
    </row>
    <row r="201" spans="1:13" ht="41.25" customHeight="1" x14ac:dyDescent="0.25">
      <c r="A201" s="15">
        <v>196</v>
      </c>
      <c r="B201" s="19" t="s">
        <v>232</v>
      </c>
      <c r="C201" s="20" t="s">
        <v>11</v>
      </c>
      <c r="D201" s="17">
        <v>1</v>
      </c>
      <c r="E201" s="18">
        <v>42633</v>
      </c>
      <c r="F201" s="100">
        <v>39656</v>
      </c>
      <c r="G201" s="150">
        <f t="shared" si="9"/>
        <v>7534.64</v>
      </c>
      <c r="H201" s="150">
        <f t="shared" si="10"/>
        <v>7535</v>
      </c>
      <c r="I201" s="150">
        <f t="shared" si="11"/>
        <v>47191</v>
      </c>
      <c r="K201" s="73"/>
      <c r="L201" s="74"/>
      <c r="M201" s="74"/>
    </row>
    <row r="202" spans="1:13" ht="41.25" customHeight="1" x14ac:dyDescent="0.25">
      <c r="A202" s="15">
        <v>197</v>
      </c>
      <c r="B202" s="19" t="s">
        <v>233</v>
      </c>
      <c r="C202" s="20" t="s">
        <v>11</v>
      </c>
      <c r="D202" s="17">
        <v>1</v>
      </c>
      <c r="E202" s="18">
        <v>48845</v>
      </c>
      <c r="F202" s="100">
        <v>49046</v>
      </c>
      <c r="G202" s="150">
        <f t="shared" si="9"/>
        <v>9318.74</v>
      </c>
      <c r="H202" s="150">
        <f t="shared" si="10"/>
        <v>9319</v>
      </c>
      <c r="I202" s="150">
        <f t="shared" si="11"/>
        <v>58365</v>
      </c>
      <c r="K202" s="73"/>
      <c r="L202" s="74"/>
      <c r="M202" s="74"/>
    </row>
    <row r="203" spans="1:13" ht="41.25" customHeight="1" x14ac:dyDescent="0.25">
      <c r="A203" s="15">
        <v>198</v>
      </c>
      <c r="B203" s="19" t="s">
        <v>234</v>
      </c>
      <c r="C203" s="20" t="s">
        <v>11</v>
      </c>
      <c r="D203" s="17">
        <v>1</v>
      </c>
      <c r="E203" s="18">
        <v>67765</v>
      </c>
      <c r="F203" s="100">
        <v>79810</v>
      </c>
      <c r="G203" s="150">
        <f t="shared" si="9"/>
        <v>15163.9</v>
      </c>
      <c r="H203" s="150">
        <f t="shared" si="10"/>
        <v>15164</v>
      </c>
      <c r="I203" s="150">
        <f t="shared" si="11"/>
        <v>94974</v>
      </c>
      <c r="K203" s="73"/>
      <c r="L203" s="74"/>
      <c r="M203" s="74"/>
    </row>
    <row r="204" spans="1:13" ht="24.95" customHeight="1" x14ac:dyDescent="0.25">
      <c r="A204" s="15">
        <v>199</v>
      </c>
      <c r="B204" s="19" t="s">
        <v>235</v>
      </c>
      <c r="C204" s="20" t="s">
        <v>11</v>
      </c>
      <c r="D204" s="17">
        <v>1</v>
      </c>
      <c r="E204" s="18">
        <v>136733</v>
      </c>
      <c r="F204" s="100">
        <v>155980</v>
      </c>
      <c r="G204" s="150">
        <f t="shared" si="9"/>
        <v>29636.2</v>
      </c>
      <c r="H204" s="150">
        <f t="shared" si="10"/>
        <v>29636</v>
      </c>
      <c r="I204" s="150">
        <f t="shared" si="11"/>
        <v>185616</v>
      </c>
      <c r="K204" s="73"/>
      <c r="L204" s="74"/>
      <c r="M204" s="74"/>
    </row>
    <row r="205" spans="1:13" ht="24.95" customHeight="1" x14ac:dyDescent="0.25">
      <c r="A205" s="15">
        <v>200</v>
      </c>
      <c r="B205" s="19" t="s">
        <v>236</v>
      </c>
      <c r="C205" s="20" t="s">
        <v>11</v>
      </c>
      <c r="D205" s="17">
        <v>1</v>
      </c>
      <c r="E205" s="18">
        <v>35150</v>
      </c>
      <c r="F205" s="100">
        <v>16728</v>
      </c>
      <c r="G205" s="150">
        <f t="shared" si="9"/>
        <v>3178.32</v>
      </c>
      <c r="H205" s="150">
        <f t="shared" si="10"/>
        <v>3178</v>
      </c>
      <c r="I205" s="150">
        <f t="shared" si="11"/>
        <v>19906</v>
      </c>
      <c r="K205" s="73"/>
      <c r="L205" s="74"/>
      <c r="M205" s="74"/>
    </row>
    <row r="206" spans="1:13" ht="24.95" customHeight="1" x14ac:dyDescent="0.25">
      <c r="A206" s="15">
        <v>201</v>
      </c>
      <c r="B206" s="19" t="s">
        <v>237</v>
      </c>
      <c r="C206" s="20" t="s">
        <v>11</v>
      </c>
      <c r="D206" s="17">
        <v>1</v>
      </c>
      <c r="E206" s="18">
        <v>16565</v>
      </c>
      <c r="F206" s="100">
        <v>38777</v>
      </c>
      <c r="G206" s="150">
        <f t="shared" si="9"/>
        <v>7367.63</v>
      </c>
      <c r="H206" s="150">
        <f t="shared" si="10"/>
        <v>7368</v>
      </c>
      <c r="I206" s="150">
        <f t="shared" si="11"/>
        <v>46145</v>
      </c>
      <c r="K206" s="73"/>
      <c r="L206" s="74"/>
      <c r="M206" s="74"/>
    </row>
    <row r="207" spans="1:13" ht="24.95" customHeight="1" x14ac:dyDescent="0.25">
      <c r="A207" s="15">
        <v>202</v>
      </c>
      <c r="B207" s="19" t="s">
        <v>238</v>
      </c>
      <c r="C207" s="20" t="s">
        <v>11</v>
      </c>
      <c r="D207" s="17">
        <v>1</v>
      </c>
      <c r="E207" s="18">
        <v>19734</v>
      </c>
      <c r="F207" s="100">
        <v>39154</v>
      </c>
      <c r="G207" s="150">
        <f t="shared" si="9"/>
        <v>7439.26</v>
      </c>
      <c r="H207" s="150">
        <f t="shared" si="10"/>
        <v>7439</v>
      </c>
      <c r="I207" s="150">
        <f t="shared" si="11"/>
        <v>46593</v>
      </c>
      <c r="K207" s="73"/>
      <c r="L207" s="74"/>
      <c r="M207" s="74"/>
    </row>
    <row r="208" spans="1:13" ht="24.95" customHeight="1" x14ac:dyDescent="0.25">
      <c r="A208" s="15">
        <v>203</v>
      </c>
      <c r="B208" s="19" t="s">
        <v>239</v>
      </c>
      <c r="C208" s="20" t="s">
        <v>11</v>
      </c>
      <c r="D208" s="17">
        <v>1</v>
      </c>
      <c r="E208" s="18">
        <v>38730</v>
      </c>
      <c r="F208" s="100">
        <v>21422</v>
      </c>
      <c r="G208" s="150">
        <f t="shared" si="9"/>
        <v>4070.18</v>
      </c>
      <c r="H208" s="150">
        <f t="shared" si="10"/>
        <v>4070</v>
      </c>
      <c r="I208" s="150">
        <f t="shared" si="11"/>
        <v>25492</v>
      </c>
      <c r="K208" s="73"/>
      <c r="L208" s="74"/>
      <c r="M208" s="74"/>
    </row>
    <row r="209" spans="1:13" ht="24.95" customHeight="1" x14ac:dyDescent="0.25">
      <c r="A209" s="15">
        <v>204</v>
      </c>
      <c r="B209" s="19" t="s">
        <v>240</v>
      </c>
      <c r="C209" s="20" t="s">
        <v>11</v>
      </c>
      <c r="D209" s="17">
        <v>1</v>
      </c>
      <c r="E209" s="18">
        <v>51821</v>
      </c>
      <c r="F209" s="100">
        <v>21634</v>
      </c>
      <c r="G209" s="150">
        <f t="shared" si="9"/>
        <v>4110.46</v>
      </c>
      <c r="H209" s="150">
        <f t="shared" si="10"/>
        <v>4110</v>
      </c>
      <c r="I209" s="150">
        <f t="shared" si="11"/>
        <v>25744</v>
      </c>
      <c r="K209" s="73"/>
      <c r="L209" s="74"/>
      <c r="M209" s="74"/>
    </row>
    <row r="210" spans="1:13" ht="24.95" customHeight="1" x14ac:dyDescent="0.25">
      <c r="A210" s="15">
        <v>205</v>
      </c>
      <c r="B210" s="19" t="s">
        <v>241</v>
      </c>
      <c r="C210" s="20" t="s">
        <v>11</v>
      </c>
      <c r="D210" s="17">
        <v>1</v>
      </c>
      <c r="E210" s="18">
        <v>479</v>
      </c>
      <c r="F210" s="100">
        <v>13236</v>
      </c>
      <c r="G210" s="150">
        <f t="shared" si="9"/>
        <v>2514.84</v>
      </c>
      <c r="H210" s="150">
        <f t="shared" si="10"/>
        <v>2515</v>
      </c>
      <c r="I210" s="150">
        <f t="shared" si="11"/>
        <v>15751</v>
      </c>
      <c r="K210" s="73"/>
      <c r="L210" s="74"/>
      <c r="M210" s="74"/>
    </row>
    <row r="211" spans="1:13" ht="24.95" customHeight="1" x14ac:dyDescent="0.25">
      <c r="A211" s="15">
        <v>206</v>
      </c>
      <c r="B211" s="19" t="s">
        <v>242</v>
      </c>
      <c r="C211" s="20" t="s">
        <v>11</v>
      </c>
      <c r="D211" s="17">
        <v>1</v>
      </c>
      <c r="E211" s="18">
        <v>564</v>
      </c>
      <c r="F211" s="100">
        <v>38526</v>
      </c>
      <c r="G211" s="150">
        <f t="shared" si="9"/>
        <v>7319.9400000000005</v>
      </c>
      <c r="H211" s="150">
        <f t="shared" si="10"/>
        <v>7320</v>
      </c>
      <c r="I211" s="150">
        <f t="shared" si="11"/>
        <v>45846</v>
      </c>
      <c r="K211" s="73"/>
      <c r="L211" s="74"/>
      <c r="M211" s="74"/>
    </row>
    <row r="212" spans="1:13" ht="24.95" customHeight="1" x14ac:dyDescent="0.25">
      <c r="A212" s="15">
        <v>207</v>
      </c>
      <c r="B212" s="19" t="s">
        <v>243</v>
      </c>
      <c r="C212" s="20" t="s">
        <v>26</v>
      </c>
      <c r="D212" s="17">
        <v>1</v>
      </c>
      <c r="E212" s="18">
        <v>222616</v>
      </c>
      <c r="F212" s="100">
        <v>127051</v>
      </c>
      <c r="G212" s="150">
        <f t="shared" si="9"/>
        <v>24139.69</v>
      </c>
      <c r="H212" s="150">
        <f t="shared" si="10"/>
        <v>24140</v>
      </c>
      <c r="I212" s="150">
        <f t="shared" si="11"/>
        <v>151191</v>
      </c>
      <c r="K212" s="73"/>
      <c r="L212" s="74"/>
      <c r="M212" s="74"/>
    </row>
    <row r="213" spans="1:13" ht="24.95" customHeight="1" x14ac:dyDescent="0.25">
      <c r="A213" s="15">
        <v>208</v>
      </c>
      <c r="B213" s="19" t="s">
        <v>244</v>
      </c>
      <c r="C213" s="20" t="s">
        <v>11</v>
      </c>
      <c r="D213" s="17">
        <v>1</v>
      </c>
      <c r="E213" s="18">
        <v>89352</v>
      </c>
      <c r="F213" s="100">
        <v>85681</v>
      </c>
      <c r="G213" s="150">
        <f t="shared" si="9"/>
        <v>16279.39</v>
      </c>
      <c r="H213" s="150">
        <f t="shared" si="10"/>
        <v>16279</v>
      </c>
      <c r="I213" s="150">
        <f t="shared" si="11"/>
        <v>101960</v>
      </c>
      <c r="K213" s="73"/>
      <c r="L213" s="74"/>
      <c r="M213" s="74"/>
    </row>
    <row r="214" spans="1:13" ht="24.95" customHeight="1" x14ac:dyDescent="0.25">
      <c r="A214" s="15">
        <v>209</v>
      </c>
      <c r="B214" s="19" t="s">
        <v>245</v>
      </c>
      <c r="C214" s="20" t="s">
        <v>11</v>
      </c>
      <c r="D214" s="17">
        <v>1</v>
      </c>
      <c r="E214" s="18">
        <v>411350</v>
      </c>
      <c r="F214" s="100">
        <v>228889</v>
      </c>
      <c r="G214" s="150">
        <f t="shared" si="9"/>
        <v>43488.91</v>
      </c>
      <c r="H214" s="150">
        <f t="shared" si="10"/>
        <v>43489</v>
      </c>
      <c r="I214" s="150">
        <f t="shared" si="11"/>
        <v>272378</v>
      </c>
      <c r="K214" s="73"/>
      <c r="L214" s="74"/>
      <c r="M214" s="74"/>
    </row>
    <row r="215" spans="1:13" ht="24.95" customHeight="1" x14ac:dyDescent="0.25">
      <c r="A215" s="15">
        <v>210</v>
      </c>
      <c r="B215" s="19" t="s">
        <v>246</v>
      </c>
      <c r="C215" s="20" t="s">
        <v>195</v>
      </c>
      <c r="D215" s="17">
        <v>1</v>
      </c>
      <c r="E215" s="18">
        <v>534948</v>
      </c>
      <c r="F215" s="100">
        <v>235712</v>
      </c>
      <c r="G215" s="150">
        <f t="shared" si="9"/>
        <v>44785.279999999999</v>
      </c>
      <c r="H215" s="150">
        <f t="shared" si="10"/>
        <v>44785</v>
      </c>
      <c r="I215" s="150">
        <f t="shared" si="11"/>
        <v>280497</v>
      </c>
      <c r="K215" s="73"/>
      <c r="L215" s="74"/>
      <c r="M215" s="74"/>
    </row>
    <row r="216" spans="1:13" ht="24.95" customHeight="1" x14ac:dyDescent="0.25">
      <c r="A216" s="15">
        <v>211</v>
      </c>
      <c r="B216" s="19" t="s">
        <v>247</v>
      </c>
      <c r="C216" s="20" t="s">
        <v>11</v>
      </c>
      <c r="D216" s="17">
        <v>1</v>
      </c>
      <c r="E216" s="18">
        <v>53760</v>
      </c>
      <c r="F216" s="100">
        <v>37831</v>
      </c>
      <c r="G216" s="150">
        <f t="shared" si="9"/>
        <v>7187.89</v>
      </c>
      <c r="H216" s="150">
        <f t="shared" si="10"/>
        <v>7188</v>
      </c>
      <c r="I216" s="150">
        <f t="shared" si="11"/>
        <v>45019</v>
      </c>
      <c r="K216" s="73"/>
      <c r="L216" s="74"/>
      <c r="M216" s="74"/>
    </row>
    <row r="217" spans="1:13" ht="24.95" customHeight="1" x14ac:dyDescent="0.25">
      <c r="A217" s="15">
        <v>212</v>
      </c>
      <c r="B217" s="19" t="s">
        <v>248</v>
      </c>
      <c r="C217" s="20" t="s">
        <v>11</v>
      </c>
      <c r="D217" s="17">
        <v>1</v>
      </c>
      <c r="E217" s="18">
        <v>24879</v>
      </c>
      <c r="F217" s="100">
        <v>17774</v>
      </c>
      <c r="G217" s="150">
        <f t="shared" si="9"/>
        <v>3377.06</v>
      </c>
      <c r="H217" s="150">
        <f t="shared" si="10"/>
        <v>3377</v>
      </c>
      <c r="I217" s="150">
        <f t="shared" si="11"/>
        <v>21151</v>
      </c>
      <c r="K217" s="73"/>
      <c r="L217" s="74"/>
      <c r="M217" s="74"/>
    </row>
    <row r="218" spans="1:13" ht="24.95" customHeight="1" x14ac:dyDescent="0.25">
      <c r="A218" s="15">
        <v>213</v>
      </c>
      <c r="B218" s="19" t="s">
        <v>249</v>
      </c>
      <c r="C218" s="20" t="s">
        <v>11</v>
      </c>
      <c r="D218" s="17">
        <v>1</v>
      </c>
      <c r="E218" s="18">
        <v>29829</v>
      </c>
      <c r="F218" s="100">
        <v>43093</v>
      </c>
      <c r="G218" s="150">
        <f t="shared" si="9"/>
        <v>8187.67</v>
      </c>
      <c r="H218" s="150">
        <f t="shared" si="10"/>
        <v>8188</v>
      </c>
      <c r="I218" s="150">
        <f t="shared" si="11"/>
        <v>51281</v>
      </c>
      <c r="K218" s="73"/>
      <c r="L218" s="74"/>
      <c r="M218" s="74"/>
    </row>
    <row r="219" spans="1:13" ht="24.95" customHeight="1" x14ac:dyDescent="0.25">
      <c r="A219" s="15">
        <v>214</v>
      </c>
      <c r="B219" s="19" t="s">
        <v>250</v>
      </c>
      <c r="C219" s="20" t="s">
        <v>37</v>
      </c>
      <c r="D219" s="17">
        <v>1</v>
      </c>
      <c r="E219" s="18">
        <v>98616</v>
      </c>
      <c r="F219" s="100">
        <v>74070</v>
      </c>
      <c r="G219" s="150">
        <f t="shared" si="9"/>
        <v>14073.3</v>
      </c>
      <c r="H219" s="150">
        <f t="shared" si="10"/>
        <v>14073</v>
      </c>
      <c r="I219" s="150">
        <f t="shared" si="11"/>
        <v>88143</v>
      </c>
      <c r="K219" s="73"/>
      <c r="L219" s="74"/>
      <c r="M219" s="74"/>
    </row>
    <row r="220" spans="1:13" ht="24.95" customHeight="1" x14ac:dyDescent="0.25">
      <c r="A220" s="15">
        <v>215</v>
      </c>
      <c r="B220" s="19" t="s">
        <v>251</v>
      </c>
      <c r="C220" s="20" t="s">
        <v>11</v>
      </c>
      <c r="D220" s="17">
        <v>1</v>
      </c>
      <c r="E220" s="18">
        <v>151625</v>
      </c>
      <c r="F220" s="100">
        <v>122599</v>
      </c>
      <c r="G220" s="150">
        <f t="shared" si="9"/>
        <v>23293.81</v>
      </c>
      <c r="H220" s="150">
        <f t="shared" si="10"/>
        <v>23294</v>
      </c>
      <c r="I220" s="150">
        <f t="shared" si="11"/>
        <v>145893</v>
      </c>
      <c r="K220" s="73"/>
      <c r="L220" s="74"/>
      <c r="M220" s="74"/>
    </row>
    <row r="221" spans="1:13" ht="24.95" customHeight="1" x14ac:dyDescent="0.25">
      <c r="A221" s="15">
        <v>216</v>
      </c>
      <c r="B221" s="19" t="s">
        <v>252</v>
      </c>
      <c r="C221" s="20" t="s">
        <v>11</v>
      </c>
      <c r="D221" s="17">
        <v>1</v>
      </c>
      <c r="E221" s="18">
        <v>34696</v>
      </c>
      <c r="F221" s="100">
        <v>22015</v>
      </c>
      <c r="G221" s="150">
        <f t="shared" si="9"/>
        <v>4182.8500000000004</v>
      </c>
      <c r="H221" s="150">
        <f t="shared" si="10"/>
        <v>4183</v>
      </c>
      <c r="I221" s="150">
        <f t="shared" si="11"/>
        <v>26198</v>
      </c>
      <c r="K221" s="73"/>
      <c r="L221" s="74"/>
      <c r="M221" s="74"/>
    </row>
    <row r="222" spans="1:13" ht="24.95" customHeight="1" x14ac:dyDescent="0.25">
      <c r="A222" s="15">
        <v>217</v>
      </c>
      <c r="B222" s="19" t="s">
        <v>253</v>
      </c>
      <c r="C222" s="20" t="s">
        <v>11</v>
      </c>
      <c r="D222" s="17">
        <v>1</v>
      </c>
      <c r="E222" s="18">
        <v>114834</v>
      </c>
      <c r="F222" s="100">
        <v>52101</v>
      </c>
      <c r="G222" s="150">
        <f t="shared" si="9"/>
        <v>9899.19</v>
      </c>
      <c r="H222" s="150">
        <f t="shared" si="10"/>
        <v>9899</v>
      </c>
      <c r="I222" s="150">
        <f t="shared" si="11"/>
        <v>62000</v>
      </c>
      <c r="K222" s="73"/>
      <c r="L222" s="74"/>
      <c r="M222" s="74"/>
    </row>
    <row r="223" spans="1:13" ht="24.95" customHeight="1" x14ac:dyDescent="0.25">
      <c r="A223" s="15">
        <v>218</v>
      </c>
      <c r="B223" s="19" t="s">
        <v>254</v>
      </c>
      <c r="C223" s="20" t="s">
        <v>11</v>
      </c>
      <c r="D223" s="17">
        <v>1</v>
      </c>
      <c r="E223" s="18">
        <v>47433</v>
      </c>
      <c r="F223" s="100">
        <v>10562</v>
      </c>
      <c r="G223" s="150">
        <f t="shared" si="9"/>
        <v>2006.78</v>
      </c>
      <c r="H223" s="150">
        <f t="shared" si="10"/>
        <v>2007</v>
      </c>
      <c r="I223" s="150">
        <f t="shared" si="11"/>
        <v>12569</v>
      </c>
      <c r="K223" s="73"/>
      <c r="L223" s="74"/>
      <c r="M223" s="74"/>
    </row>
    <row r="224" spans="1:13" ht="24.95" customHeight="1" x14ac:dyDescent="0.25">
      <c r="A224" s="15">
        <v>219</v>
      </c>
      <c r="B224" s="19" t="s">
        <v>255</v>
      </c>
      <c r="C224" s="20" t="s">
        <v>48</v>
      </c>
      <c r="D224" s="17">
        <v>1</v>
      </c>
      <c r="E224" s="18">
        <v>36660</v>
      </c>
      <c r="F224" s="100">
        <v>21468</v>
      </c>
      <c r="G224" s="150">
        <f t="shared" si="9"/>
        <v>4078.92</v>
      </c>
      <c r="H224" s="150">
        <f t="shared" si="10"/>
        <v>4079</v>
      </c>
      <c r="I224" s="150">
        <f t="shared" si="11"/>
        <v>25547</v>
      </c>
      <c r="K224" s="73"/>
      <c r="L224" s="74"/>
      <c r="M224" s="74"/>
    </row>
    <row r="225" spans="1:13" ht="24.95" customHeight="1" x14ac:dyDescent="0.25">
      <c r="A225" s="15">
        <v>220</v>
      </c>
      <c r="B225" s="19" t="s">
        <v>256</v>
      </c>
      <c r="C225" s="20" t="s">
        <v>11</v>
      </c>
      <c r="D225" s="17">
        <v>1</v>
      </c>
      <c r="E225" s="18">
        <v>130388</v>
      </c>
      <c r="F225" s="100">
        <v>75842</v>
      </c>
      <c r="G225" s="150">
        <f t="shared" si="9"/>
        <v>14409.98</v>
      </c>
      <c r="H225" s="150">
        <f t="shared" si="10"/>
        <v>14410</v>
      </c>
      <c r="I225" s="150">
        <f t="shared" si="11"/>
        <v>90252</v>
      </c>
      <c r="K225" s="73"/>
      <c r="L225" s="74"/>
      <c r="M225" s="74"/>
    </row>
    <row r="226" spans="1:13" ht="24.95" customHeight="1" x14ac:dyDescent="0.25">
      <c r="A226" s="15">
        <v>221</v>
      </c>
      <c r="B226" s="19" t="s">
        <v>257</v>
      </c>
      <c r="C226" s="20" t="s">
        <v>48</v>
      </c>
      <c r="D226" s="17">
        <v>1</v>
      </c>
      <c r="E226" s="18">
        <v>40137</v>
      </c>
      <c r="F226" s="100">
        <v>18564</v>
      </c>
      <c r="G226" s="150">
        <f t="shared" si="9"/>
        <v>3527.16</v>
      </c>
      <c r="H226" s="150">
        <f t="shared" si="10"/>
        <v>3527</v>
      </c>
      <c r="I226" s="150">
        <f t="shared" si="11"/>
        <v>22091</v>
      </c>
      <c r="K226" s="73"/>
      <c r="L226" s="74"/>
      <c r="M226" s="74"/>
    </row>
    <row r="227" spans="1:13" ht="24.95" customHeight="1" x14ac:dyDescent="0.25">
      <c r="A227" s="15">
        <v>222</v>
      </c>
      <c r="B227" s="19" t="s">
        <v>258</v>
      </c>
      <c r="C227" s="20" t="s">
        <v>11</v>
      </c>
      <c r="D227" s="17">
        <v>1</v>
      </c>
      <c r="E227" s="18">
        <v>8150</v>
      </c>
      <c r="F227" s="100">
        <v>11166</v>
      </c>
      <c r="G227" s="150">
        <f t="shared" si="9"/>
        <v>2121.54</v>
      </c>
      <c r="H227" s="150">
        <f t="shared" si="10"/>
        <v>2122</v>
      </c>
      <c r="I227" s="150">
        <f t="shared" si="11"/>
        <v>13288</v>
      </c>
      <c r="K227" s="73"/>
      <c r="L227" s="74"/>
      <c r="M227" s="74"/>
    </row>
    <row r="228" spans="1:13" ht="24.95" customHeight="1" x14ac:dyDescent="0.25">
      <c r="A228" s="15">
        <v>223</v>
      </c>
      <c r="B228" s="19" t="s">
        <v>259</v>
      </c>
      <c r="C228" s="20" t="s">
        <v>11</v>
      </c>
      <c r="D228" s="17">
        <v>1</v>
      </c>
      <c r="E228" s="18">
        <v>49758</v>
      </c>
      <c r="F228" s="100">
        <v>87618</v>
      </c>
      <c r="G228" s="150">
        <f t="shared" si="9"/>
        <v>16647.420000000002</v>
      </c>
      <c r="H228" s="150">
        <f t="shared" si="10"/>
        <v>16647</v>
      </c>
      <c r="I228" s="150">
        <f t="shared" si="11"/>
        <v>104265</v>
      </c>
      <c r="K228" s="73"/>
      <c r="L228" s="74"/>
      <c r="M228" s="74"/>
    </row>
    <row r="229" spans="1:13" ht="24.95" customHeight="1" x14ac:dyDescent="0.25">
      <c r="A229" s="15">
        <v>224</v>
      </c>
      <c r="B229" s="19" t="s">
        <v>260</v>
      </c>
      <c r="C229" s="20" t="s">
        <v>11</v>
      </c>
      <c r="D229" s="17">
        <v>1</v>
      </c>
      <c r="E229" s="18">
        <v>106929</v>
      </c>
      <c r="F229" s="100">
        <v>81767</v>
      </c>
      <c r="G229" s="150">
        <f t="shared" si="9"/>
        <v>15535.73</v>
      </c>
      <c r="H229" s="150">
        <f t="shared" si="10"/>
        <v>15536</v>
      </c>
      <c r="I229" s="150">
        <f t="shared" si="11"/>
        <v>97303</v>
      </c>
      <c r="K229" s="73"/>
      <c r="L229" s="74"/>
      <c r="M229" s="74"/>
    </row>
    <row r="230" spans="1:13" ht="24.95" customHeight="1" x14ac:dyDescent="0.25">
      <c r="A230" s="15">
        <v>225</v>
      </c>
      <c r="B230" s="19" t="s">
        <v>261</v>
      </c>
      <c r="C230" s="20" t="s">
        <v>11</v>
      </c>
      <c r="D230" s="17">
        <v>1</v>
      </c>
      <c r="E230" s="18">
        <v>903937</v>
      </c>
      <c r="F230" s="100">
        <v>328162</v>
      </c>
      <c r="G230" s="150">
        <f t="shared" si="9"/>
        <v>62350.78</v>
      </c>
      <c r="H230" s="150">
        <f t="shared" si="10"/>
        <v>62351</v>
      </c>
      <c r="I230" s="150">
        <f t="shared" si="11"/>
        <v>390513</v>
      </c>
      <c r="K230" s="73"/>
      <c r="L230" s="74"/>
      <c r="M230" s="74"/>
    </row>
    <row r="231" spans="1:13" ht="24.95" customHeight="1" x14ac:dyDescent="0.25">
      <c r="A231" s="15">
        <v>226</v>
      </c>
      <c r="B231" s="19" t="s">
        <v>262</v>
      </c>
      <c r="C231" s="20" t="s">
        <v>11</v>
      </c>
      <c r="D231" s="17">
        <v>1</v>
      </c>
      <c r="E231" s="18">
        <v>21312</v>
      </c>
      <c r="F231" s="100">
        <v>7330</v>
      </c>
      <c r="G231" s="150">
        <f t="shared" si="9"/>
        <v>1392.7</v>
      </c>
      <c r="H231" s="150">
        <f t="shared" si="10"/>
        <v>1393</v>
      </c>
      <c r="I231" s="150">
        <f t="shared" si="11"/>
        <v>8723</v>
      </c>
      <c r="K231" s="73"/>
      <c r="L231" s="74"/>
      <c r="M231" s="74"/>
    </row>
    <row r="232" spans="1:13" ht="24.95" customHeight="1" x14ac:dyDescent="0.25">
      <c r="A232" s="15">
        <v>227</v>
      </c>
      <c r="B232" s="19" t="s">
        <v>263</v>
      </c>
      <c r="C232" s="20" t="s">
        <v>11</v>
      </c>
      <c r="D232" s="17">
        <v>1</v>
      </c>
      <c r="E232" s="18">
        <v>12484</v>
      </c>
      <c r="F232" s="100">
        <v>7275</v>
      </c>
      <c r="G232" s="150">
        <f t="shared" si="9"/>
        <v>1382.25</v>
      </c>
      <c r="H232" s="150">
        <f t="shared" si="10"/>
        <v>1382</v>
      </c>
      <c r="I232" s="150">
        <f t="shared" si="11"/>
        <v>8657</v>
      </c>
      <c r="K232" s="73"/>
      <c r="L232" s="74"/>
      <c r="M232" s="74"/>
    </row>
    <row r="233" spans="1:13" ht="24.95" customHeight="1" x14ac:dyDescent="0.25">
      <c r="A233" s="15">
        <v>228</v>
      </c>
      <c r="B233" s="19" t="s">
        <v>264</v>
      </c>
      <c r="C233" s="20" t="s">
        <v>11</v>
      </c>
      <c r="D233" s="17">
        <v>1</v>
      </c>
      <c r="E233" s="18">
        <v>40919</v>
      </c>
      <c r="F233" s="100">
        <v>14817</v>
      </c>
      <c r="G233" s="150">
        <f t="shared" si="9"/>
        <v>2815.23</v>
      </c>
      <c r="H233" s="150">
        <f t="shared" si="10"/>
        <v>2815</v>
      </c>
      <c r="I233" s="150">
        <f t="shared" si="11"/>
        <v>17632</v>
      </c>
      <c r="K233" s="73"/>
      <c r="L233" s="74"/>
      <c r="M233" s="74"/>
    </row>
    <row r="234" spans="1:13" ht="24.95" customHeight="1" x14ac:dyDescent="0.25">
      <c r="A234" s="15">
        <v>229</v>
      </c>
      <c r="B234" s="19" t="s">
        <v>265</v>
      </c>
      <c r="C234" s="20" t="s">
        <v>11</v>
      </c>
      <c r="D234" s="17">
        <v>1</v>
      </c>
      <c r="E234" s="18">
        <v>18018</v>
      </c>
      <c r="F234" s="100">
        <v>14058</v>
      </c>
      <c r="G234" s="150">
        <f t="shared" si="9"/>
        <v>2671.02</v>
      </c>
      <c r="H234" s="150">
        <f t="shared" si="10"/>
        <v>2671</v>
      </c>
      <c r="I234" s="150">
        <f t="shared" si="11"/>
        <v>16729</v>
      </c>
      <c r="K234" s="73"/>
      <c r="L234" s="74"/>
      <c r="M234" s="74"/>
    </row>
    <row r="235" spans="1:13" ht="24.95" customHeight="1" x14ac:dyDescent="0.25">
      <c r="A235" s="15">
        <v>230</v>
      </c>
      <c r="B235" s="19" t="s">
        <v>266</v>
      </c>
      <c r="C235" s="20" t="s">
        <v>11</v>
      </c>
      <c r="D235" s="17">
        <v>1</v>
      </c>
      <c r="E235" s="18">
        <v>11934</v>
      </c>
      <c r="F235" s="100">
        <v>35291</v>
      </c>
      <c r="G235" s="150">
        <f t="shared" si="9"/>
        <v>6705.29</v>
      </c>
      <c r="H235" s="150">
        <f t="shared" si="10"/>
        <v>6705</v>
      </c>
      <c r="I235" s="150">
        <f t="shared" si="11"/>
        <v>41996</v>
      </c>
      <c r="K235" s="73"/>
      <c r="L235" s="74"/>
      <c r="M235" s="74"/>
    </row>
    <row r="236" spans="1:13" ht="24.95" customHeight="1" x14ac:dyDescent="0.25">
      <c r="A236" s="15">
        <v>231</v>
      </c>
      <c r="B236" s="19" t="s">
        <v>267</v>
      </c>
      <c r="C236" s="20" t="s">
        <v>11</v>
      </c>
      <c r="D236" s="17">
        <v>1</v>
      </c>
      <c r="E236" s="18">
        <v>3264</v>
      </c>
      <c r="F236" s="100">
        <v>35005</v>
      </c>
      <c r="G236" s="150">
        <f t="shared" si="9"/>
        <v>6650.95</v>
      </c>
      <c r="H236" s="150">
        <f t="shared" si="10"/>
        <v>6651</v>
      </c>
      <c r="I236" s="150">
        <f t="shared" si="11"/>
        <v>41656</v>
      </c>
      <c r="K236" s="73"/>
      <c r="L236" s="74"/>
      <c r="M236" s="74"/>
    </row>
    <row r="237" spans="1:13" ht="24.95" customHeight="1" x14ac:dyDescent="0.25">
      <c r="A237" s="15">
        <v>232</v>
      </c>
      <c r="B237" s="19" t="s">
        <v>268</v>
      </c>
      <c r="C237" s="20" t="s">
        <v>11</v>
      </c>
      <c r="D237" s="17">
        <v>1</v>
      </c>
      <c r="E237" s="18">
        <v>3218</v>
      </c>
      <c r="F237" s="100">
        <v>13187</v>
      </c>
      <c r="G237" s="150">
        <f t="shared" si="9"/>
        <v>2505.5300000000002</v>
      </c>
      <c r="H237" s="150">
        <f t="shared" si="10"/>
        <v>2506</v>
      </c>
      <c r="I237" s="150">
        <f t="shared" si="11"/>
        <v>15693</v>
      </c>
      <c r="K237" s="73"/>
      <c r="L237" s="74"/>
      <c r="M237" s="74"/>
    </row>
    <row r="238" spans="1:13" ht="24.95" customHeight="1" x14ac:dyDescent="0.25">
      <c r="A238" s="15">
        <v>233</v>
      </c>
      <c r="B238" s="19" t="s">
        <v>269</v>
      </c>
      <c r="C238" s="20" t="s">
        <v>11</v>
      </c>
      <c r="D238" s="17">
        <v>1</v>
      </c>
      <c r="E238" s="18">
        <v>120678</v>
      </c>
      <c r="F238" s="100">
        <v>90693</v>
      </c>
      <c r="G238" s="150">
        <f t="shared" si="9"/>
        <v>17231.670000000002</v>
      </c>
      <c r="H238" s="150">
        <f t="shared" si="10"/>
        <v>17232</v>
      </c>
      <c r="I238" s="150">
        <f t="shared" si="11"/>
        <v>107925</v>
      </c>
      <c r="K238" s="73"/>
      <c r="L238" s="74"/>
      <c r="M238" s="74"/>
    </row>
    <row r="239" spans="1:13" ht="24.95" customHeight="1" x14ac:dyDescent="0.25">
      <c r="A239" s="15">
        <v>234</v>
      </c>
      <c r="B239" s="19" t="s">
        <v>270</v>
      </c>
      <c r="C239" s="20" t="s">
        <v>11</v>
      </c>
      <c r="D239" s="17">
        <v>1</v>
      </c>
      <c r="E239" s="18">
        <v>14507</v>
      </c>
      <c r="F239" s="100">
        <v>39494</v>
      </c>
      <c r="G239" s="150">
        <f t="shared" si="9"/>
        <v>7503.86</v>
      </c>
      <c r="H239" s="150">
        <f t="shared" si="10"/>
        <v>7504</v>
      </c>
      <c r="I239" s="150">
        <f t="shared" si="11"/>
        <v>46998</v>
      </c>
      <c r="K239" s="73"/>
      <c r="L239" s="74"/>
      <c r="M239" s="74"/>
    </row>
    <row r="240" spans="1:13" ht="24.95" customHeight="1" x14ac:dyDescent="0.25">
      <c r="A240" s="15">
        <v>235</v>
      </c>
      <c r="B240" s="19" t="s">
        <v>271</v>
      </c>
      <c r="C240" s="20" t="s">
        <v>34</v>
      </c>
      <c r="D240" s="17">
        <v>1</v>
      </c>
      <c r="E240" s="18">
        <v>8092</v>
      </c>
      <c r="F240" s="100">
        <v>39996</v>
      </c>
      <c r="G240" s="150">
        <f t="shared" si="9"/>
        <v>7599.24</v>
      </c>
      <c r="H240" s="150">
        <f t="shared" si="10"/>
        <v>7599</v>
      </c>
      <c r="I240" s="150">
        <f t="shared" si="11"/>
        <v>47595</v>
      </c>
      <c r="K240" s="73"/>
      <c r="L240" s="74"/>
      <c r="M240" s="74"/>
    </row>
    <row r="241" spans="1:13" ht="24.95" customHeight="1" x14ac:dyDescent="0.25">
      <c r="A241" s="15">
        <v>236</v>
      </c>
      <c r="B241" s="19" t="s">
        <v>272</v>
      </c>
      <c r="C241" s="20" t="s">
        <v>11</v>
      </c>
      <c r="D241" s="17">
        <v>1</v>
      </c>
      <c r="E241" s="18">
        <v>1962</v>
      </c>
      <c r="F241" s="100">
        <v>1514</v>
      </c>
      <c r="G241" s="150">
        <f t="shared" si="9"/>
        <v>287.66000000000003</v>
      </c>
      <c r="H241" s="150">
        <f t="shared" si="10"/>
        <v>288</v>
      </c>
      <c r="I241" s="150">
        <f t="shared" si="11"/>
        <v>1802</v>
      </c>
      <c r="K241" s="73"/>
      <c r="L241" s="74"/>
      <c r="M241" s="74"/>
    </row>
    <row r="242" spans="1:13" ht="24.95" customHeight="1" x14ac:dyDescent="0.25">
      <c r="A242" s="15">
        <v>237</v>
      </c>
      <c r="B242" s="19" t="s">
        <v>273</v>
      </c>
      <c r="C242" s="20" t="s">
        <v>11</v>
      </c>
      <c r="D242" s="17">
        <v>1</v>
      </c>
      <c r="E242" s="18">
        <v>1216</v>
      </c>
      <c r="F242" s="100">
        <v>4131</v>
      </c>
      <c r="G242" s="150">
        <f t="shared" si="9"/>
        <v>784.89</v>
      </c>
      <c r="H242" s="150">
        <f t="shared" si="10"/>
        <v>785</v>
      </c>
      <c r="I242" s="150">
        <f t="shared" si="11"/>
        <v>4916</v>
      </c>
      <c r="K242" s="73"/>
      <c r="L242" s="74"/>
      <c r="M242" s="74"/>
    </row>
    <row r="243" spans="1:13" ht="24.95" customHeight="1" x14ac:dyDescent="0.25">
      <c r="A243" s="15">
        <v>238</v>
      </c>
      <c r="B243" s="19" t="s">
        <v>274</v>
      </c>
      <c r="C243" s="20" t="s">
        <v>11</v>
      </c>
      <c r="D243" s="17">
        <v>1</v>
      </c>
      <c r="E243" s="18">
        <v>6620</v>
      </c>
      <c r="F243" s="100">
        <v>1983</v>
      </c>
      <c r="G243" s="150">
        <f t="shared" si="9"/>
        <v>376.77</v>
      </c>
      <c r="H243" s="150">
        <f t="shared" si="10"/>
        <v>377</v>
      </c>
      <c r="I243" s="150">
        <f t="shared" si="11"/>
        <v>2360</v>
      </c>
      <c r="K243" s="73"/>
      <c r="L243" s="74"/>
      <c r="M243" s="74"/>
    </row>
    <row r="244" spans="1:13" ht="24.95" customHeight="1" x14ac:dyDescent="0.25">
      <c r="A244" s="15">
        <v>239</v>
      </c>
      <c r="B244" s="19" t="s">
        <v>275</v>
      </c>
      <c r="C244" s="20" t="s">
        <v>11</v>
      </c>
      <c r="D244" s="17">
        <v>1</v>
      </c>
      <c r="E244" s="18">
        <v>115</v>
      </c>
      <c r="F244" s="100">
        <v>37719</v>
      </c>
      <c r="G244" s="150">
        <f t="shared" si="9"/>
        <v>7166.61</v>
      </c>
      <c r="H244" s="150">
        <f t="shared" si="10"/>
        <v>7167</v>
      </c>
      <c r="I244" s="150">
        <f t="shared" si="11"/>
        <v>44886</v>
      </c>
      <c r="K244" s="73"/>
      <c r="L244" s="74"/>
      <c r="M244" s="74"/>
    </row>
    <row r="245" spans="1:13" ht="24.95" customHeight="1" x14ac:dyDescent="0.25">
      <c r="A245" s="15">
        <v>240</v>
      </c>
      <c r="B245" s="19" t="s">
        <v>276</v>
      </c>
      <c r="C245" s="20" t="s">
        <v>11</v>
      </c>
      <c r="D245" s="17">
        <v>1</v>
      </c>
      <c r="E245" s="18">
        <v>83</v>
      </c>
      <c r="F245" s="100">
        <v>24794</v>
      </c>
      <c r="G245" s="150">
        <f t="shared" si="9"/>
        <v>4710.8599999999997</v>
      </c>
      <c r="H245" s="150">
        <f t="shared" si="10"/>
        <v>4711</v>
      </c>
      <c r="I245" s="150">
        <f t="shared" si="11"/>
        <v>29505</v>
      </c>
      <c r="K245" s="73"/>
      <c r="L245" s="74"/>
      <c r="M245" s="74"/>
    </row>
    <row r="246" spans="1:13" ht="24.95" customHeight="1" x14ac:dyDescent="0.25">
      <c r="A246" s="15">
        <v>241</v>
      </c>
      <c r="B246" s="19" t="s">
        <v>277</v>
      </c>
      <c r="C246" s="20" t="s">
        <v>11</v>
      </c>
      <c r="D246" s="17">
        <v>1</v>
      </c>
      <c r="E246" s="18">
        <v>186460</v>
      </c>
      <c r="F246" s="100">
        <v>103515</v>
      </c>
      <c r="G246" s="150">
        <f t="shared" si="9"/>
        <v>19667.849999999999</v>
      </c>
      <c r="H246" s="150">
        <f t="shared" si="10"/>
        <v>19668</v>
      </c>
      <c r="I246" s="150">
        <f t="shared" si="11"/>
        <v>123183</v>
      </c>
      <c r="K246" s="73"/>
      <c r="L246" s="74"/>
      <c r="M246" s="74"/>
    </row>
    <row r="247" spans="1:13" ht="24.95" customHeight="1" x14ac:dyDescent="0.25">
      <c r="A247" s="15">
        <v>242</v>
      </c>
      <c r="B247" s="19" t="s">
        <v>278</v>
      </c>
      <c r="C247" s="20" t="s">
        <v>11</v>
      </c>
      <c r="D247" s="17">
        <v>1</v>
      </c>
      <c r="E247" s="18">
        <v>62603</v>
      </c>
      <c r="F247" s="100">
        <v>71154</v>
      </c>
      <c r="G247" s="150">
        <f t="shared" si="9"/>
        <v>13519.26</v>
      </c>
      <c r="H247" s="150">
        <f t="shared" si="10"/>
        <v>13519</v>
      </c>
      <c r="I247" s="150">
        <f t="shared" si="11"/>
        <v>84673</v>
      </c>
      <c r="K247" s="73"/>
      <c r="L247" s="74"/>
      <c r="M247" s="74"/>
    </row>
    <row r="248" spans="1:13" ht="24.95" customHeight="1" x14ac:dyDescent="0.25">
      <c r="A248" s="15">
        <v>243</v>
      </c>
      <c r="B248" s="19" t="s">
        <v>279</v>
      </c>
      <c r="C248" s="20" t="s">
        <v>11</v>
      </c>
      <c r="D248" s="17">
        <v>1</v>
      </c>
      <c r="E248" s="18">
        <v>12586</v>
      </c>
      <c r="F248" s="100">
        <v>13349</v>
      </c>
      <c r="G248" s="150">
        <f t="shared" si="9"/>
        <v>2536.31</v>
      </c>
      <c r="H248" s="150">
        <f t="shared" si="10"/>
        <v>2536</v>
      </c>
      <c r="I248" s="150">
        <f t="shared" si="11"/>
        <v>15885</v>
      </c>
      <c r="K248" s="73"/>
      <c r="L248" s="74"/>
      <c r="M248" s="74"/>
    </row>
    <row r="249" spans="1:13" ht="24.95" customHeight="1" x14ac:dyDescent="0.25">
      <c r="A249" s="15">
        <v>244</v>
      </c>
      <c r="B249" s="19" t="s">
        <v>280</v>
      </c>
      <c r="C249" s="20" t="s">
        <v>11</v>
      </c>
      <c r="D249" s="17">
        <v>1</v>
      </c>
      <c r="E249" s="18">
        <v>32076</v>
      </c>
      <c r="F249" s="100">
        <v>55601</v>
      </c>
      <c r="G249" s="150">
        <f t="shared" si="9"/>
        <v>10564.19</v>
      </c>
      <c r="H249" s="150">
        <f t="shared" si="10"/>
        <v>10564</v>
      </c>
      <c r="I249" s="150">
        <f t="shared" si="11"/>
        <v>66165</v>
      </c>
      <c r="K249" s="73"/>
      <c r="L249" s="74"/>
      <c r="M249" s="74"/>
    </row>
    <row r="250" spans="1:13" ht="24.95" customHeight="1" x14ac:dyDescent="0.25">
      <c r="A250" s="15">
        <v>245</v>
      </c>
      <c r="B250" s="19" t="s">
        <v>281</v>
      </c>
      <c r="C250" s="20" t="s">
        <v>11</v>
      </c>
      <c r="D250" s="17">
        <v>1</v>
      </c>
      <c r="E250" s="18">
        <v>66115</v>
      </c>
      <c r="F250" s="100">
        <v>75534</v>
      </c>
      <c r="G250" s="150">
        <f t="shared" si="9"/>
        <v>14351.460000000001</v>
      </c>
      <c r="H250" s="150">
        <f t="shared" si="10"/>
        <v>14351</v>
      </c>
      <c r="I250" s="150">
        <f t="shared" si="11"/>
        <v>89885</v>
      </c>
      <c r="K250" s="73"/>
      <c r="L250" s="74"/>
      <c r="M250" s="74"/>
    </row>
    <row r="251" spans="1:13" ht="24.95" customHeight="1" x14ac:dyDescent="0.25">
      <c r="A251" s="15">
        <v>246</v>
      </c>
      <c r="B251" s="19" t="s">
        <v>282</v>
      </c>
      <c r="C251" s="20" t="s">
        <v>11</v>
      </c>
      <c r="D251" s="17">
        <v>1</v>
      </c>
      <c r="E251" s="18">
        <v>137673</v>
      </c>
      <c r="F251" s="100">
        <v>100234</v>
      </c>
      <c r="G251" s="150">
        <f t="shared" si="9"/>
        <v>19044.46</v>
      </c>
      <c r="H251" s="150">
        <f t="shared" si="10"/>
        <v>19044</v>
      </c>
      <c r="I251" s="150">
        <f t="shared" si="11"/>
        <v>119278</v>
      </c>
      <c r="K251" s="73"/>
      <c r="L251" s="74"/>
      <c r="M251" s="74"/>
    </row>
    <row r="252" spans="1:13" ht="24.95" customHeight="1" x14ac:dyDescent="0.25">
      <c r="A252" s="15">
        <v>247</v>
      </c>
      <c r="B252" s="19" t="s">
        <v>283</v>
      </c>
      <c r="C252" s="20" t="s">
        <v>11</v>
      </c>
      <c r="D252" s="17">
        <v>1</v>
      </c>
      <c r="E252" s="18">
        <v>104010</v>
      </c>
      <c r="F252" s="100">
        <v>94238</v>
      </c>
      <c r="G252" s="150">
        <f t="shared" si="9"/>
        <v>17905.22</v>
      </c>
      <c r="H252" s="150">
        <f t="shared" si="10"/>
        <v>17905</v>
      </c>
      <c r="I252" s="150">
        <f t="shared" si="11"/>
        <v>112143</v>
      </c>
      <c r="K252" s="73"/>
      <c r="L252" s="74"/>
      <c r="M252" s="74"/>
    </row>
    <row r="253" spans="1:13" ht="24.95" customHeight="1" x14ac:dyDescent="0.25">
      <c r="A253" s="15">
        <v>248</v>
      </c>
      <c r="B253" s="19" t="s">
        <v>284</v>
      </c>
      <c r="C253" s="20" t="s">
        <v>11</v>
      </c>
      <c r="D253" s="17">
        <v>1</v>
      </c>
      <c r="E253" s="18">
        <v>451561</v>
      </c>
      <c r="F253" s="100">
        <v>157954</v>
      </c>
      <c r="G253" s="150">
        <f t="shared" si="9"/>
        <v>30011.260000000002</v>
      </c>
      <c r="H253" s="150">
        <f t="shared" si="10"/>
        <v>30011</v>
      </c>
      <c r="I253" s="150">
        <f t="shared" si="11"/>
        <v>187965</v>
      </c>
      <c r="K253" s="73"/>
      <c r="L253" s="74"/>
      <c r="M253" s="74"/>
    </row>
    <row r="254" spans="1:13" ht="24.95" customHeight="1" x14ac:dyDescent="0.25">
      <c r="A254" s="15">
        <v>249</v>
      </c>
      <c r="B254" s="19" t="s">
        <v>285</v>
      </c>
      <c r="C254" s="20" t="s">
        <v>11</v>
      </c>
      <c r="D254" s="17">
        <v>1</v>
      </c>
      <c r="E254" s="18">
        <v>850484</v>
      </c>
      <c r="F254" s="100">
        <v>237673</v>
      </c>
      <c r="G254" s="150">
        <f t="shared" si="9"/>
        <v>45157.87</v>
      </c>
      <c r="H254" s="150">
        <f t="shared" si="10"/>
        <v>45158</v>
      </c>
      <c r="I254" s="150">
        <f t="shared" si="11"/>
        <v>282831</v>
      </c>
      <c r="K254" s="73"/>
      <c r="L254" s="74"/>
      <c r="M254" s="74"/>
    </row>
    <row r="255" spans="1:13" ht="24.95" customHeight="1" x14ac:dyDescent="0.25">
      <c r="A255" s="15">
        <v>250</v>
      </c>
      <c r="B255" s="19" t="s">
        <v>286</v>
      </c>
      <c r="C255" s="20" t="s">
        <v>11</v>
      </c>
      <c r="D255" s="17">
        <v>1</v>
      </c>
      <c r="E255" s="18">
        <v>291219</v>
      </c>
      <c r="F255" s="100">
        <v>207135</v>
      </c>
      <c r="G255" s="150">
        <f t="shared" si="9"/>
        <v>39355.65</v>
      </c>
      <c r="H255" s="150">
        <f t="shared" si="10"/>
        <v>39356</v>
      </c>
      <c r="I255" s="150">
        <f t="shared" si="11"/>
        <v>246491</v>
      </c>
      <c r="K255" s="73"/>
      <c r="L255" s="74"/>
      <c r="M255" s="74"/>
    </row>
    <row r="256" spans="1:13" ht="24.95" customHeight="1" x14ac:dyDescent="0.25">
      <c r="A256" s="15">
        <v>251</v>
      </c>
      <c r="B256" s="19" t="s">
        <v>287</v>
      </c>
      <c r="C256" s="20" t="s">
        <v>11</v>
      </c>
      <c r="D256" s="17">
        <v>1</v>
      </c>
      <c r="E256" s="18">
        <v>14698</v>
      </c>
      <c r="F256" s="100">
        <v>12895</v>
      </c>
      <c r="G256" s="150">
        <f t="shared" si="9"/>
        <v>2450.0500000000002</v>
      </c>
      <c r="H256" s="150">
        <f t="shared" si="10"/>
        <v>2450</v>
      </c>
      <c r="I256" s="150">
        <f t="shared" si="11"/>
        <v>15345</v>
      </c>
      <c r="K256" s="73"/>
      <c r="L256" s="74"/>
      <c r="M256" s="74"/>
    </row>
    <row r="257" spans="1:13" ht="24.95" customHeight="1" x14ac:dyDescent="0.25">
      <c r="A257" s="15">
        <v>252</v>
      </c>
      <c r="B257" s="19" t="s">
        <v>288</v>
      </c>
      <c r="C257" s="20" t="s">
        <v>11</v>
      </c>
      <c r="D257" s="17">
        <v>1</v>
      </c>
      <c r="E257" s="18">
        <v>15844</v>
      </c>
      <c r="F257" s="100">
        <v>10476</v>
      </c>
      <c r="G257" s="150">
        <f t="shared" si="9"/>
        <v>1990.44</v>
      </c>
      <c r="H257" s="150">
        <f t="shared" si="10"/>
        <v>1990</v>
      </c>
      <c r="I257" s="150">
        <f t="shared" si="11"/>
        <v>12466</v>
      </c>
      <c r="K257" s="73"/>
      <c r="L257" s="74"/>
      <c r="M257" s="74"/>
    </row>
    <row r="258" spans="1:13" ht="24.95" customHeight="1" x14ac:dyDescent="0.25">
      <c r="A258" s="15">
        <v>253</v>
      </c>
      <c r="B258" s="19" t="s">
        <v>289</v>
      </c>
      <c r="C258" s="20" t="s">
        <v>11</v>
      </c>
      <c r="D258" s="17">
        <v>1</v>
      </c>
      <c r="E258" s="18">
        <v>224461</v>
      </c>
      <c r="F258" s="100">
        <v>203387</v>
      </c>
      <c r="G258" s="150">
        <f t="shared" si="9"/>
        <v>38643.53</v>
      </c>
      <c r="H258" s="150">
        <f t="shared" si="10"/>
        <v>38644</v>
      </c>
      <c r="I258" s="150">
        <f t="shared" si="11"/>
        <v>242031</v>
      </c>
      <c r="K258" s="73"/>
      <c r="L258" s="74"/>
      <c r="M258" s="74"/>
    </row>
    <row r="259" spans="1:13" ht="24.95" customHeight="1" x14ac:dyDescent="0.25">
      <c r="A259" s="15">
        <v>254</v>
      </c>
      <c r="B259" s="19" t="s">
        <v>290</v>
      </c>
      <c r="C259" s="20" t="s">
        <v>11</v>
      </c>
      <c r="D259" s="17">
        <v>1</v>
      </c>
      <c r="E259" s="18">
        <v>269209</v>
      </c>
      <c r="F259" s="100">
        <v>187860</v>
      </c>
      <c r="G259" s="150">
        <f t="shared" si="9"/>
        <v>35693.4</v>
      </c>
      <c r="H259" s="150">
        <f t="shared" si="10"/>
        <v>35693</v>
      </c>
      <c r="I259" s="150">
        <f t="shared" si="11"/>
        <v>223553</v>
      </c>
      <c r="K259" s="73"/>
      <c r="L259" s="74"/>
      <c r="M259" s="74"/>
    </row>
    <row r="260" spans="1:13" ht="24.95" customHeight="1" x14ac:dyDescent="0.25">
      <c r="A260" s="15">
        <v>255</v>
      </c>
      <c r="B260" s="19" t="s">
        <v>291</v>
      </c>
      <c r="C260" s="20" t="s">
        <v>11</v>
      </c>
      <c r="D260" s="17">
        <v>1</v>
      </c>
      <c r="E260" s="18">
        <v>5288</v>
      </c>
      <c r="F260" s="100">
        <v>39986</v>
      </c>
      <c r="G260" s="150">
        <f t="shared" si="9"/>
        <v>7597.34</v>
      </c>
      <c r="H260" s="150">
        <f t="shared" si="10"/>
        <v>7597</v>
      </c>
      <c r="I260" s="150">
        <f t="shared" si="11"/>
        <v>47583</v>
      </c>
      <c r="K260" s="73"/>
      <c r="L260" s="74"/>
      <c r="M260" s="74"/>
    </row>
    <row r="261" spans="1:13" ht="24.95" customHeight="1" x14ac:dyDescent="0.25">
      <c r="A261" s="15">
        <v>256</v>
      </c>
      <c r="B261" s="19" t="s">
        <v>292</v>
      </c>
      <c r="C261" s="20" t="s">
        <v>11</v>
      </c>
      <c r="D261" s="17">
        <v>1</v>
      </c>
      <c r="E261" s="18">
        <v>3169</v>
      </c>
      <c r="F261" s="100">
        <v>34524</v>
      </c>
      <c r="G261" s="150">
        <f t="shared" si="9"/>
        <v>6559.56</v>
      </c>
      <c r="H261" s="150">
        <f t="shared" si="10"/>
        <v>6560</v>
      </c>
      <c r="I261" s="150">
        <f t="shared" si="11"/>
        <v>41084</v>
      </c>
      <c r="K261" s="73"/>
      <c r="L261" s="74"/>
      <c r="M261" s="74"/>
    </row>
    <row r="262" spans="1:13" ht="24.95" customHeight="1" x14ac:dyDescent="0.25">
      <c r="A262" s="15">
        <v>257</v>
      </c>
      <c r="B262" s="19" t="s">
        <v>293</v>
      </c>
      <c r="C262" s="20" t="s">
        <v>11</v>
      </c>
      <c r="D262" s="17">
        <v>1</v>
      </c>
      <c r="E262" s="18">
        <v>4438</v>
      </c>
      <c r="F262" s="100">
        <v>32624</v>
      </c>
      <c r="G262" s="150">
        <f t="shared" si="9"/>
        <v>6198.56</v>
      </c>
      <c r="H262" s="150">
        <f t="shared" si="10"/>
        <v>6199</v>
      </c>
      <c r="I262" s="150">
        <f t="shared" si="11"/>
        <v>38823</v>
      </c>
      <c r="K262" s="73"/>
      <c r="L262" s="74"/>
      <c r="M262" s="74"/>
    </row>
    <row r="263" spans="1:13" ht="24.95" customHeight="1" x14ac:dyDescent="0.25">
      <c r="A263" s="15">
        <v>258</v>
      </c>
      <c r="B263" s="19" t="s">
        <v>294</v>
      </c>
      <c r="C263" s="20" t="s">
        <v>11</v>
      </c>
      <c r="D263" s="17">
        <v>1</v>
      </c>
      <c r="E263" s="18">
        <v>137987</v>
      </c>
      <c r="F263" s="100">
        <v>147069</v>
      </c>
      <c r="G263" s="150">
        <f t="shared" ref="G263:G268" si="12">+F263*0.19</f>
        <v>27943.11</v>
      </c>
      <c r="H263" s="150">
        <f t="shared" ref="H263:H268" si="13">ROUND(G263,0)</f>
        <v>27943</v>
      </c>
      <c r="I263" s="150">
        <f t="shared" ref="I263:I268" si="14">+H263+F263</f>
        <v>175012</v>
      </c>
      <c r="K263" s="73"/>
      <c r="L263" s="74"/>
      <c r="M263" s="74"/>
    </row>
    <row r="264" spans="1:13" ht="24.95" customHeight="1" x14ac:dyDescent="0.25">
      <c r="A264" s="15">
        <v>259</v>
      </c>
      <c r="B264" s="19" t="s">
        <v>295</v>
      </c>
      <c r="C264" s="20" t="s">
        <v>11</v>
      </c>
      <c r="D264" s="17">
        <v>1</v>
      </c>
      <c r="E264" s="18">
        <v>822047</v>
      </c>
      <c r="F264" s="100">
        <v>444716</v>
      </c>
      <c r="G264" s="150">
        <f t="shared" si="12"/>
        <v>84496.040000000008</v>
      </c>
      <c r="H264" s="150">
        <f t="shared" si="13"/>
        <v>84496</v>
      </c>
      <c r="I264" s="150">
        <f t="shared" si="14"/>
        <v>529212</v>
      </c>
      <c r="K264" s="73"/>
      <c r="L264" s="74"/>
      <c r="M264" s="74"/>
    </row>
    <row r="265" spans="1:13" ht="24.95" customHeight="1" x14ac:dyDescent="0.25">
      <c r="A265" s="15">
        <v>260</v>
      </c>
      <c r="B265" s="19" t="s">
        <v>296</v>
      </c>
      <c r="C265" s="20" t="s">
        <v>11</v>
      </c>
      <c r="D265" s="17">
        <v>1</v>
      </c>
      <c r="E265" s="18">
        <v>36267</v>
      </c>
      <c r="F265" s="100">
        <v>36725</v>
      </c>
      <c r="G265" s="150">
        <f t="shared" si="12"/>
        <v>6977.75</v>
      </c>
      <c r="H265" s="150">
        <f t="shared" si="13"/>
        <v>6978</v>
      </c>
      <c r="I265" s="150">
        <f t="shared" si="14"/>
        <v>43703</v>
      </c>
      <c r="K265" s="73"/>
      <c r="L265" s="74"/>
      <c r="M265" s="74"/>
    </row>
    <row r="266" spans="1:13" ht="24.95" customHeight="1" x14ac:dyDescent="0.25">
      <c r="A266" s="15">
        <v>261</v>
      </c>
      <c r="B266" s="19" t="s">
        <v>297</v>
      </c>
      <c r="C266" s="20" t="s">
        <v>11</v>
      </c>
      <c r="D266" s="17">
        <v>1</v>
      </c>
      <c r="E266" s="18">
        <v>385046</v>
      </c>
      <c r="F266" s="100">
        <v>340149</v>
      </c>
      <c r="G266" s="150">
        <f t="shared" si="12"/>
        <v>64628.31</v>
      </c>
      <c r="H266" s="150">
        <f t="shared" si="13"/>
        <v>64628</v>
      </c>
      <c r="I266" s="150">
        <f t="shared" si="14"/>
        <v>404777</v>
      </c>
      <c r="K266" s="73"/>
      <c r="L266" s="74"/>
      <c r="M266" s="74"/>
    </row>
    <row r="267" spans="1:13" ht="24.95" customHeight="1" x14ac:dyDescent="0.25">
      <c r="A267" s="15">
        <v>262</v>
      </c>
      <c r="B267" s="19" t="s">
        <v>298</v>
      </c>
      <c r="C267" s="20" t="s">
        <v>92</v>
      </c>
      <c r="D267" s="17">
        <v>1</v>
      </c>
      <c r="E267" s="18">
        <v>260570</v>
      </c>
      <c r="F267" s="100">
        <v>177790</v>
      </c>
      <c r="G267" s="150">
        <f t="shared" si="12"/>
        <v>33780.1</v>
      </c>
      <c r="H267" s="150">
        <f t="shared" si="13"/>
        <v>33780</v>
      </c>
      <c r="I267" s="150">
        <f t="shared" si="14"/>
        <v>211570</v>
      </c>
      <c r="K267" s="73"/>
      <c r="L267" s="74"/>
      <c r="M267" s="74"/>
    </row>
    <row r="268" spans="1:13" ht="24.95" customHeight="1" x14ac:dyDescent="0.25">
      <c r="A268" s="15">
        <v>263</v>
      </c>
      <c r="B268" s="19" t="s">
        <v>299</v>
      </c>
      <c r="C268" s="20" t="s">
        <v>11</v>
      </c>
      <c r="D268" s="17">
        <v>1</v>
      </c>
      <c r="E268" s="18">
        <v>16810</v>
      </c>
      <c r="F268" s="152">
        <v>6376</v>
      </c>
      <c r="G268" s="150">
        <f t="shared" si="12"/>
        <v>1211.44</v>
      </c>
      <c r="H268" s="150">
        <f t="shared" si="13"/>
        <v>1211</v>
      </c>
      <c r="I268" s="150">
        <f t="shared" si="14"/>
        <v>7587</v>
      </c>
      <c r="K268" s="73"/>
      <c r="L268" s="74"/>
      <c r="M268" s="74"/>
    </row>
    <row r="269" spans="1:13" ht="3" customHeight="1" thickBot="1" x14ac:dyDescent="0.3">
      <c r="A269" s="83"/>
      <c r="B269" s="84"/>
      <c r="C269" s="85"/>
      <c r="D269" s="86"/>
      <c r="E269" s="153"/>
      <c r="F269" s="154"/>
      <c r="G269" s="155"/>
      <c r="H269" s="155"/>
      <c r="I269" s="155"/>
      <c r="K269" s="73"/>
      <c r="L269" s="74"/>
      <c r="M269" s="74"/>
    </row>
    <row r="270" spans="1:13" ht="15.75" thickBot="1" x14ac:dyDescent="0.3">
      <c r="E270" s="151">
        <f>SUM(E6:E268)</f>
        <v>39094460</v>
      </c>
      <c r="F270" s="101">
        <f>SUM(F6:F268)</f>
        <v>28799620</v>
      </c>
      <c r="I270" s="101">
        <f>SUM(I6:I269)</f>
        <v>34271553</v>
      </c>
    </row>
  </sheetData>
  <mergeCells count="2">
    <mergeCell ref="A1:I1"/>
    <mergeCell ref="A3:I3"/>
  </mergeCell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0"/>
  <sheetViews>
    <sheetView view="pageBreakPreview" zoomScaleNormal="100" zoomScaleSheetLayoutView="100" workbookViewId="0">
      <selection activeCell="E268" sqref="E268"/>
    </sheetView>
  </sheetViews>
  <sheetFormatPr baseColWidth="10" defaultColWidth="11.42578125" defaultRowHeight="15" x14ac:dyDescent="0.25"/>
  <cols>
    <col min="1" max="1" width="11.42578125" style="8" customWidth="1"/>
    <col min="2" max="2" width="76.7109375" style="9" customWidth="1"/>
    <col min="3" max="3" width="21.85546875" style="9" bestFit="1" customWidth="1"/>
    <col min="4" max="4" width="5.5703125" style="8" bestFit="1" customWidth="1"/>
    <col min="5" max="5" width="12.85546875" style="10" bestFit="1" customWidth="1"/>
    <col min="6" max="6" width="8.85546875" style="11" bestFit="1" customWidth="1"/>
    <col min="7" max="7" width="20.42578125" style="8" bestFit="1" customWidth="1"/>
    <col min="8" max="8" width="67.7109375" bestFit="1" customWidth="1"/>
    <col min="9" max="9" width="24.140625" bestFit="1" customWidth="1"/>
    <col min="10" max="10" width="53.5703125" bestFit="1" customWidth="1"/>
    <col min="11" max="11" width="21.42578125" customWidth="1"/>
  </cols>
  <sheetData>
    <row r="1" spans="1:12" s="1" customFormat="1" ht="40.5" customHeight="1" x14ac:dyDescent="0.25">
      <c r="A1" s="157" t="s">
        <v>0</v>
      </c>
      <c r="B1" s="158"/>
      <c r="C1" s="158"/>
      <c r="D1" s="158"/>
      <c r="E1" s="158"/>
      <c r="F1" s="158"/>
      <c r="G1" s="158"/>
      <c r="H1" s="158"/>
    </row>
    <row r="2" spans="1:12" s="7" customFormat="1" ht="3" customHeight="1" x14ac:dyDescent="0.25">
      <c r="A2" s="2"/>
      <c r="B2" s="3"/>
      <c r="C2" s="4"/>
      <c r="D2" s="4"/>
      <c r="E2" s="5"/>
      <c r="F2" s="4"/>
      <c r="G2" s="6"/>
    </row>
    <row r="3" spans="1:12" ht="40.5" customHeight="1" x14ac:dyDescent="0.25">
      <c r="A3" s="159" t="s">
        <v>1</v>
      </c>
      <c r="B3" s="160"/>
      <c r="C3" s="160"/>
      <c r="D3" s="160"/>
      <c r="E3" s="160"/>
      <c r="F3" s="160"/>
      <c r="G3" s="160"/>
      <c r="H3" s="160"/>
    </row>
    <row r="5" spans="1:12" s="14" customFormat="1" ht="61.5" customHeight="1" x14ac:dyDescent="0.25">
      <c r="A5" s="12" t="s">
        <v>9</v>
      </c>
      <c r="B5" s="12" t="s">
        <v>10</v>
      </c>
      <c r="C5" s="12" t="s">
        <v>11</v>
      </c>
      <c r="D5" s="12" t="s">
        <v>12</v>
      </c>
      <c r="E5" s="13" t="s">
        <v>13</v>
      </c>
      <c r="F5" s="13" t="s">
        <v>23</v>
      </c>
      <c r="G5" s="13" t="s">
        <v>334</v>
      </c>
      <c r="H5" s="13" t="s">
        <v>335</v>
      </c>
      <c r="I5" s="72"/>
      <c r="J5" s="72"/>
      <c r="K5" s="72"/>
    </row>
    <row r="6" spans="1:12" ht="24.95" customHeight="1" x14ac:dyDescent="0.25">
      <c r="A6" s="15">
        <v>1</v>
      </c>
      <c r="B6" s="16" t="s">
        <v>25</v>
      </c>
      <c r="C6" s="15" t="s">
        <v>26</v>
      </c>
      <c r="D6" s="17">
        <v>1</v>
      </c>
      <c r="E6" s="18">
        <v>102857.14285714286</v>
      </c>
      <c r="F6" s="22">
        <v>19542.857142857145</v>
      </c>
      <c r="G6" s="22">
        <v>122400</v>
      </c>
      <c r="H6" s="183" t="s">
        <v>336</v>
      </c>
      <c r="I6" s="73"/>
      <c r="J6" s="74"/>
      <c r="K6" s="74"/>
      <c r="L6" s="75"/>
    </row>
    <row r="7" spans="1:12" ht="24.95" customHeight="1" x14ac:dyDescent="0.25">
      <c r="A7" s="15">
        <v>2</v>
      </c>
      <c r="B7" s="16" t="s">
        <v>27</v>
      </c>
      <c r="C7" s="15" t="s">
        <v>11</v>
      </c>
      <c r="D7" s="17">
        <v>1</v>
      </c>
      <c r="E7" s="18">
        <v>90000</v>
      </c>
      <c r="F7" s="22">
        <v>17100</v>
      </c>
      <c r="G7" s="22">
        <v>107100</v>
      </c>
      <c r="H7" s="184"/>
      <c r="I7" s="73"/>
      <c r="J7" s="74"/>
      <c r="K7" s="74"/>
      <c r="L7" s="75"/>
    </row>
    <row r="8" spans="1:12" ht="24.95" customHeight="1" x14ac:dyDescent="0.25">
      <c r="A8" s="15">
        <v>3</v>
      </c>
      <c r="B8" s="16" t="s">
        <v>28</v>
      </c>
      <c r="C8" s="15" t="s">
        <v>26</v>
      </c>
      <c r="D8" s="17">
        <v>1</v>
      </c>
      <c r="E8" s="18">
        <v>86974.789915966394</v>
      </c>
      <c r="F8" s="22">
        <v>16525.210084033606</v>
      </c>
      <c r="G8" s="22">
        <v>103500</v>
      </c>
      <c r="H8" s="184"/>
      <c r="I8" s="73"/>
      <c r="J8" s="74"/>
      <c r="K8" s="74"/>
      <c r="L8" s="75"/>
    </row>
    <row r="9" spans="1:12" ht="24.95" customHeight="1" x14ac:dyDescent="0.25">
      <c r="A9" s="15">
        <v>4</v>
      </c>
      <c r="B9" s="16" t="s">
        <v>29</v>
      </c>
      <c r="C9" s="15" t="s">
        <v>30</v>
      </c>
      <c r="D9" s="17">
        <v>1</v>
      </c>
      <c r="E9" s="18">
        <v>106638.65546218488</v>
      </c>
      <c r="F9" s="22">
        <v>20261.344537815123</v>
      </c>
      <c r="G9" s="22">
        <v>126900</v>
      </c>
      <c r="H9" s="184"/>
      <c r="I9" s="73"/>
      <c r="J9" s="74"/>
      <c r="K9" s="74"/>
      <c r="L9" s="75"/>
    </row>
    <row r="10" spans="1:12" ht="24.95" customHeight="1" x14ac:dyDescent="0.25">
      <c r="A10" s="15">
        <v>5</v>
      </c>
      <c r="B10" s="16" t="s">
        <v>31</v>
      </c>
      <c r="C10" s="15" t="s">
        <v>11</v>
      </c>
      <c r="D10" s="17">
        <v>1</v>
      </c>
      <c r="E10" s="18">
        <v>56722.689075630253</v>
      </c>
      <c r="F10" s="22">
        <v>10777.310924369747</v>
      </c>
      <c r="G10" s="22">
        <v>67500</v>
      </c>
      <c r="H10" s="184"/>
      <c r="I10" s="73"/>
      <c r="J10" s="74"/>
      <c r="K10" s="74"/>
      <c r="L10" s="75"/>
    </row>
    <row r="11" spans="1:12" ht="24.95" customHeight="1" x14ac:dyDescent="0.25">
      <c r="A11" s="15">
        <v>6</v>
      </c>
      <c r="B11" s="16" t="s">
        <v>32</v>
      </c>
      <c r="C11" s="15" t="s">
        <v>11</v>
      </c>
      <c r="D11" s="17">
        <v>1</v>
      </c>
      <c r="E11" s="18">
        <v>51050.420168067227</v>
      </c>
      <c r="F11" s="22">
        <v>9699.5798319327732</v>
      </c>
      <c r="G11" s="22">
        <v>60750</v>
      </c>
      <c r="H11" s="184"/>
      <c r="I11" s="73"/>
      <c r="J11" s="74"/>
      <c r="K11" s="74"/>
      <c r="L11" s="75"/>
    </row>
    <row r="12" spans="1:12" ht="24.95" customHeight="1" x14ac:dyDescent="0.25">
      <c r="A12" s="15">
        <v>7</v>
      </c>
      <c r="B12" s="16" t="s">
        <v>33</v>
      </c>
      <c r="C12" s="15" t="s">
        <v>34</v>
      </c>
      <c r="D12" s="17">
        <v>1</v>
      </c>
      <c r="E12" s="18">
        <v>47268.907563025212</v>
      </c>
      <c r="F12" s="22">
        <v>8981.0924369747881</v>
      </c>
      <c r="G12" s="22">
        <v>56250</v>
      </c>
      <c r="H12" s="184"/>
      <c r="I12" s="73"/>
      <c r="J12" s="74"/>
      <c r="K12" s="74"/>
      <c r="L12" s="75"/>
    </row>
    <row r="13" spans="1:12" ht="24.95" customHeight="1" x14ac:dyDescent="0.25">
      <c r="A13" s="15">
        <v>8</v>
      </c>
      <c r="B13" s="16" t="s">
        <v>35</v>
      </c>
      <c r="C13" s="15" t="s">
        <v>11</v>
      </c>
      <c r="D13" s="17">
        <v>1</v>
      </c>
      <c r="E13" s="18">
        <v>55588.23529411765</v>
      </c>
      <c r="F13" s="22">
        <v>10561.76470588235</v>
      </c>
      <c r="G13" s="22">
        <v>66150</v>
      </c>
      <c r="H13" s="184"/>
      <c r="I13" s="73"/>
      <c r="J13" s="74"/>
      <c r="K13" s="74"/>
      <c r="L13" s="75"/>
    </row>
    <row r="14" spans="1:12" ht="24.95" customHeight="1" x14ac:dyDescent="0.25">
      <c r="A14" s="15">
        <v>9</v>
      </c>
      <c r="B14" s="16" t="s">
        <v>36</v>
      </c>
      <c r="C14" s="15" t="s">
        <v>37</v>
      </c>
      <c r="D14" s="17">
        <v>1</v>
      </c>
      <c r="E14" s="18">
        <v>54831.932773109249</v>
      </c>
      <c r="F14" s="22">
        <v>10418.067226890751</v>
      </c>
      <c r="G14" s="22">
        <v>65250</v>
      </c>
      <c r="H14" s="184"/>
      <c r="I14" s="73"/>
      <c r="J14" s="74"/>
      <c r="K14" s="74"/>
      <c r="L14" s="75"/>
    </row>
    <row r="15" spans="1:12" ht="24.95" customHeight="1" x14ac:dyDescent="0.25">
      <c r="A15" s="15">
        <v>10</v>
      </c>
      <c r="B15" s="16" t="s">
        <v>38</v>
      </c>
      <c r="C15" s="15" t="s">
        <v>11</v>
      </c>
      <c r="D15" s="17">
        <v>1</v>
      </c>
      <c r="E15" s="18">
        <v>55588.23529411765</v>
      </c>
      <c r="F15" s="22">
        <v>10561.76470588235</v>
      </c>
      <c r="G15" s="22">
        <v>66150</v>
      </c>
      <c r="H15" s="184"/>
      <c r="I15" s="73"/>
      <c r="J15" s="74"/>
      <c r="K15" s="74"/>
      <c r="L15" s="75"/>
    </row>
    <row r="16" spans="1:12" ht="24.95" customHeight="1" x14ac:dyDescent="0.25">
      <c r="A16" s="15">
        <v>11</v>
      </c>
      <c r="B16" s="16" t="s">
        <v>39</v>
      </c>
      <c r="C16" s="15" t="s">
        <v>11</v>
      </c>
      <c r="D16" s="17">
        <v>1</v>
      </c>
      <c r="E16" s="18">
        <v>46134.45378151261</v>
      </c>
      <c r="F16" s="22">
        <v>8765.5462184873904</v>
      </c>
      <c r="G16" s="22">
        <v>54900</v>
      </c>
      <c r="H16" s="184"/>
      <c r="I16" s="73"/>
      <c r="J16" s="74"/>
      <c r="K16" s="74"/>
      <c r="L16" s="75"/>
    </row>
    <row r="17" spans="1:12" ht="33.75" customHeight="1" x14ac:dyDescent="0.25">
      <c r="A17" s="15">
        <v>12</v>
      </c>
      <c r="B17" s="16" t="s">
        <v>316</v>
      </c>
      <c r="C17" s="15" t="s">
        <v>11</v>
      </c>
      <c r="D17" s="17">
        <v>1</v>
      </c>
      <c r="E17" s="18">
        <v>53319.327731092439</v>
      </c>
      <c r="F17" s="22">
        <v>10130.672268907561</v>
      </c>
      <c r="G17" s="22">
        <v>63450</v>
      </c>
      <c r="H17" s="184"/>
      <c r="I17" s="73"/>
      <c r="J17" s="74"/>
      <c r="K17" s="74"/>
      <c r="L17" s="75"/>
    </row>
    <row r="18" spans="1:12" ht="24.95" customHeight="1" x14ac:dyDescent="0.25">
      <c r="A18" s="15">
        <v>13</v>
      </c>
      <c r="B18" s="16" t="s">
        <v>41</v>
      </c>
      <c r="C18" s="15" t="s">
        <v>11</v>
      </c>
      <c r="D18" s="17">
        <v>1</v>
      </c>
      <c r="E18" s="18">
        <v>46134.45378151261</v>
      </c>
      <c r="F18" s="22">
        <v>8765.5462184873904</v>
      </c>
      <c r="G18" s="22">
        <v>54900</v>
      </c>
      <c r="H18" s="184"/>
      <c r="I18" s="73"/>
      <c r="J18" s="74"/>
      <c r="K18" s="74"/>
      <c r="L18" s="75"/>
    </row>
    <row r="19" spans="1:12" ht="24.95" customHeight="1" x14ac:dyDescent="0.25">
      <c r="A19" s="15">
        <v>14</v>
      </c>
      <c r="B19" s="16" t="s">
        <v>42</v>
      </c>
      <c r="C19" s="15" t="s">
        <v>11</v>
      </c>
      <c r="D19" s="17">
        <v>1</v>
      </c>
      <c r="E19" s="18">
        <v>51806.722689075636</v>
      </c>
      <c r="F19" s="22">
        <v>9843.2773109243644</v>
      </c>
      <c r="G19" s="22">
        <v>61650</v>
      </c>
      <c r="H19" s="184"/>
      <c r="I19" s="73"/>
      <c r="J19" s="74"/>
      <c r="K19" s="74"/>
      <c r="L19" s="75"/>
    </row>
    <row r="20" spans="1:12" ht="24.95" customHeight="1" x14ac:dyDescent="0.25">
      <c r="A20" s="15">
        <v>15</v>
      </c>
      <c r="B20" s="16" t="s">
        <v>43</v>
      </c>
      <c r="C20" s="15" t="s">
        <v>11</v>
      </c>
      <c r="D20" s="17">
        <v>1</v>
      </c>
      <c r="E20" s="18">
        <v>46512.60504201681</v>
      </c>
      <c r="F20" s="22">
        <v>8837.3949579831897</v>
      </c>
      <c r="G20" s="22">
        <v>55350</v>
      </c>
      <c r="H20" s="184"/>
      <c r="I20" s="73"/>
      <c r="J20" s="74"/>
      <c r="K20" s="74"/>
      <c r="L20" s="75"/>
    </row>
    <row r="21" spans="1:12" ht="24.95" customHeight="1" x14ac:dyDescent="0.25">
      <c r="A21" s="15">
        <v>16</v>
      </c>
      <c r="B21" s="16" t="s">
        <v>44</v>
      </c>
      <c r="C21" s="15" t="s">
        <v>11</v>
      </c>
      <c r="D21" s="17">
        <v>1</v>
      </c>
      <c r="E21" s="18">
        <v>54075.63025210084</v>
      </c>
      <c r="F21" s="22">
        <v>10274.36974789916</v>
      </c>
      <c r="G21" s="22">
        <v>64350</v>
      </c>
      <c r="H21" s="184"/>
      <c r="I21" s="73"/>
      <c r="J21" s="74"/>
      <c r="K21" s="74"/>
      <c r="L21" s="75"/>
    </row>
    <row r="22" spans="1:12" ht="24.95" customHeight="1" x14ac:dyDescent="0.25">
      <c r="A22" s="15">
        <v>17</v>
      </c>
      <c r="B22" s="16" t="s">
        <v>45</v>
      </c>
      <c r="C22" s="15" t="s">
        <v>11</v>
      </c>
      <c r="D22" s="17">
        <v>1</v>
      </c>
      <c r="E22" s="18">
        <v>47647.058823529413</v>
      </c>
      <c r="F22" s="22">
        <v>9052.9411764705874</v>
      </c>
      <c r="G22" s="22">
        <v>56700</v>
      </c>
      <c r="H22" s="184"/>
      <c r="I22" s="73"/>
      <c r="J22" s="74"/>
      <c r="K22" s="74"/>
      <c r="L22" s="75"/>
    </row>
    <row r="23" spans="1:12" ht="24.95" customHeight="1" x14ac:dyDescent="0.25">
      <c r="A23" s="15">
        <v>18</v>
      </c>
      <c r="B23" s="16" t="s">
        <v>46</v>
      </c>
      <c r="C23" s="15" t="s">
        <v>11</v>
      </c>
      <c r="D23" s="17">
        <v>1</v>
      </c>
      <c r="E23" s="18">
        <v>53697.478991596639</v>
      </c>
      <c r="F23" s="22">
        <v>10202.521008403361</v>
      </c>
      <c r="G23" s="22">
        <v>63900</v>
      </c>
      <c r="H23" s="184"/>
      <c r="I23" s="73"/>
      <c r="J23" s="74"/>
      <c r="K23" s="74"/>
      <c r="L23" s="75"/>
    </row>
    <row r="24" spans="1:12" ht="24.95" customHeight="1" x14ac:dyDescent="0.25">
      <c r="A24" s="15">
        <v>19</v>
      </c>
      <c r="B24" s="16" t="s">
        <v>47</v>
      </c>
      <c r="C24" s="15" t="s">
        <v>48</v>
      </c>
      <c r="D24" s="17">
        <v>1</v>
      </c>
      <c r="E24" s="18">
        <v>43865.546218487398</v>
      </c>
      <c r="F24" s="22">
        <v>8334.4537815126023</v>
      </c>
      <c r="G24" s="22">
        <v>52200</v>
      </c>
      <c r="H24" s="184"/>
      <c r="I24" s="73"/>
      <c r="J24" s="74"/>
      <c r="K24" s="74"/>
      <c r="L24" s="75"/>
    </row>
    <row r="25" spans="1:12" ht="24.95" customHeight="1" x14ac:dyDescent="0.25">
      <c r="A25" s="15">
        <v>20</v>
      </c>
      <c r="B25" s="16" t="s">
        <v>49</v>
      </c>
      <c r="C25" s="15" t="s">
        <v>11</v>
      </c>
      <c r="D25" s="17">
        <v>1</v>
      </c>
      <c r="E25" s="18">
        <v>42352.941176470587</v>
      </c>
      <c r="F25" s="22">
        <v>8047.0588235294126</v>
      </c>
      <c r="G25" s="22">
        <v>50400</v>
      </c>
      <c r="H25" s="184"/>
      <c r="I25" s="73"/>
      <c r="J25" s="74"/>
      <c r="K25" s="74"/>
      <c r="L25" s="75"/>
    </row>
    <row r="26" spans="1:12" ht="24.95" customHeight="1" x14ac:dyDescent="0.25">
      <c r="A26" s="15">
        <v>21</v>
      </c>
      <c r="B26" s="16" t="s">
        <v>50</v>
      </c>
      <c r="C26" s="15" t="s">
        <v>11</v>
      </c>
      <c r="D26" s="17">
        <v>1</v>
      </c>
      <c r="E26" s="18">
        <v>55588.23529411765</v>
      </c>
      <c r="F26" s="22">
        <v>10561.76470588235</v>
      </c>
      <c r="G26" s="22">
        <v>66150</v>
      </c>
      <c r="H26" s="184"/>
      <c r="I26" s="73"/>
      <c r="J26" s="74"/>
      <c r="K26" s="74"/>
      <c r="L26" s="75"/>
    </row>
    <row r="27" spans="1:12" ht="24.95" customHeight="1" x14ac:dyDescent="0.25">
      <c r="A27" s="15">
        <v>22</v>
      </c>
      <c r="B27" s="16" t="s">
        <v>51</v>
      </c>
      <c r="C27" s="15" t="s">
        <v>11</v>
      </c>
      <c r="D27" s="17">
        <v>1</v>
      </c>
      <c r="E27" s="18">
        <v>41596.638655462186</v>
      </c>
      <c r="F27" s="22">
        <v>7903.3613445378141</v>
      </c>
      <c r="G27" s="22">
        <v>49500</v>
      </c>
      <c r="H27" s="184"/>
      <c r="I27" s="73"/>
      <c r="J27" s="74"/>
      <c r="K27" s="74"/>
      <c r="L27" s="75"/>
    </row>
    <row r="28" spans="1:12" ht="24.95" customHeight="1" x14ac:dyDescent="0.25">
      <c r="A28" s="15">
        <v>23</v>
      </c>
      <c r="B28" s="16" t="s">
        <v>52</v>
      </c>
      <c r="C28" s="15" t="s">
        <v>11</v>
      </c>
      <c r="D28" s="17">
        <v>1</v>
      </c>
      <c r="E28" s="18">
        <v>43487.394957983197</v>
      </c>
      <c r="F28" s="22">
        <v>8262.6050420168031</v>
      </c>
      <c r="G28" s="22">
        <v>51750</v>
      </c>
      <c r="H28" s="184"/>
      <c r="I28" s="73"/>
      <c r="J28" s="74"/>
      <c r="K28" s="74"/>
      <c r="L28" s="75"/>
    </row>
    <row r="29" spans="1:12" ht="24.95" customHeight="1" x14ac:dyDescent="0.25">
      <c r="A29" s="15">
        <v>24</v>
      </c>
      <c r="B29" s="16" t="s">
        <v>53</v>
      </c>
      <c r="C29" s="15" t="s">
        <v>11</v>
      </c>
      <c r="D29" s="17">
        <v>1</v>
      </c>
      <c r="E29" s="18">
        <v>44243.697478991598</v>
      </c>
      <c r="F29" s="22">
        <v>8406.3025210084015</v>
      </c>
      <c r="G29" s="22">
        <v>52650</v>
      </c>
      <c r="H29" s="184"/>
      <c r="I29" s="73"/>
      <c r="J29" s="74"/>
      <c r="K29" s="74"/>
      <c r="L29" s="75"/>
    </row>
    <row r="30" spans="1:12" ht="24.95" customHeight="1" x14ac:dyDescent="0.25">
      <c r="A30" s="15">
        <v>25</v>
      </c>
      <c r="B30" s="16" t="s">
        <v>54</v>
      </c>
      <c r="C30" s="15" t="s">
        <v>11</v>
      </c>
      <c r="D30" s="17">
        <v>1</v>
      </c>
      <c r="E30" s="18">
        <v>45756.302521008409</v>
      </c>
      <c r="F30" s="22">
        <v>8693.6974789915912</v>
      </c>
      <c r="G30" s="22">
        <v>54450</v>
      </c>
      <c r="H30" s="184"/>
      <c r="I30" s="73"/>
      <c r="J30" s="74"/>
      <c r="K30" s="74"/>
      <c r="L30" s="75"/>
    </row>
    <row r="31" spans="1:12" ht="24.95" customHeight="1" x14ac:dyDescent="0.25">
      <c r="A31" s="15">
        <v>26</v>
      </c>
      <c r="B31" s="16" t="s">
        <v>55</v>
      </c>
      <c r="C31" s="15" t="s">
        <v>11</v>
      </c>
      <c r="D31" s="17">
        <v>1</v>
      </c>
      <c r="E31" s="18">
        <v>45756.302521008409</v>
      </c>
      <c r="F31" s="22">
        <v>8693.6974789915912</v>
      </c>
      <c r="G31" s="22">
        <v>54450</v>
      </c>
      <c r="H31" s="184"/>
      <c r="I31" s="73"/>
      <c r="J31" s="74"/>
      <c r="K31" s="74"/>
      <c r="L31" s="75"/>
    </row>
    <row r="32" spans="1:12" ht="24.95" customHeight="1" x14ac:dyDescent="0.25">
      <c r="A32" s="15">
        <v>27</v>
      </c>
      <c r="B32" s="16" t="s">
        <v>56</v>
      </c>
      <c r="C32" s="15" t="s">
        <v>11</v>
      </c>
      <c r="D32" s="17">
        <v>1</v>
      </c>
      <c r="E32" s="18">
        <v>42731.092436974795</v>
      </c>
      <c r="F32" s="22">
        <v>8118.9075630252046</v>
      </c>
      <c r="G32" s="22">
        <v>50850</v>
      </c>
      <c r="H32" s="184"/>
      <c r="I32" s="73"/>
      <c r="J32" s="74"/>
      <c r="K32" s="74"/>
      <c r="L32" s="75"/>
    </row>
    <row r="33" spans="1:12" ht="24.95" customHeight="1" x14ac:dyDescent="0.25">
      <c r="A33" s="15">
        <v>28</v>
      </c>
      <c r="B33" s="16" t="s">
        <v>57</v>
      </c>
      <c r="C33" s="15" t="s">
        <v>11</v>
      </c>
      <c r="D33" s="17">
        <v>1</v>
      </c>
      <c r="E33" s="18">
        <v>49915.966386554624</v>
      </c>
      <c r="F33" s="22">
        <v>9484.0336134453755</v>
      </c>
      <c r="G33" s="22">
        <v>59400</v>
      </c>
      <c r="H33" s="184"/>
      <c r="I33" s="73"/>
      <c r="J33" s="74"/>
      <c r="K33" s="74"/>
      <c r="L33" s="75"/>
    </row>
    <row r="34" spans="1:12" ht="24.95" customHeight="1" x14ac:dyDescent="0.25">
      <c r="A34" s="15">
        <v>29</v>
      </c>
      <c r="B34" s="16" t="s">
        <v>58</v>
      </c>
      <c r="C34" s="15" t="s">
        <v>11</v>
      </c>
      <c r="D34" s="17">
        <v>1</v>
      </c>
      <c r="E34" s="18">
        <v>41974.789915966387</v>
      </c>
      <c r="F34" s="22">
        <v>7975.2100840336134</v>
      </c>
      <c r="G34" s="22">
        <v>49950</v>
      </c>
      <c r="H34" s="184"/>
      <c r="I34" s="73"/>
      <c r="J34" s="74"/>
      <c r="K34" s="74"/>
      <c r="L34" s="75"/>
    </row>
    <row r="35" spans="1:12" ht="24.95" customHeight="1" x14ac:dyDescent="0.25">
      <c r="A35" s="15">
        <v>30</v>
      </c>
      <c r="B35" s="16" t="s">
        <v>59</v>
      </c>
      <c r="C35" s="15" t="s">
        <v>11</v>
      </c>
      <c r="D35" s="17">
        <v>1</v>
      </c>
      <c r="E35" s="18">
        <v>45756.302521008409</v>
      </c>
      <c r="F35" s="22">
        <v>8693.6974789915912</v>
      </c>
      <c r="G35" s="22">
        <v>54450</v>
      </c>
      <c r="H35" s="184"/>
      <c r="I35" s="73"/>
      <c r="J35" s="74"/>
      <c r="K35" s="74"/>
      <c r="L35" s="75"/>
    </row>
    <row r="36" spans="1:12" ht="24.95" customHeight="1" x14ac:dyDescent="0.25">
      <c r="A36" s="15">
        <v>31</v>
      </c>
      <c r="B36" s="16" t="s">
        <v>60</v>
      </c>
      <c r="C36" s="15" t="s">
        <v>11</v>
      </c>
      <c r="D36" s="17">
        <v>1</v>
      </c>
      <c r="E36" s="18">
        <v>47647.058823529413</v>
      </c>
      <c r="F36" s="22">
        <v>9052.9411764705874</v>
      </c>
      <c r="G36" s="22">
        <v>56700</v>
      </c>
      <c r="H36" s="184"/>
      <c r="I36" s="73"/>
      <c r="J36" s="74"/>
      <c r="K36" s="74"/>
      <c r="L36" s="75"/>
    </row>
    <row r="37" spans="1:12" ht="24.95" customHeight="1" x14ac:dyDescent="0.25">
      <c r="A37" s="15">
        <v>32</v>
      </c>
      <c r="B37" s="16" t="s">
        <v>61</v>
      </c>
      <c r="C37" s="15" t="s">
        <v>11</v>
      </c>
      <c r="D37" s="17">
        <v>1</v>
      </c>
      <c r="E37" s="18">
        <v>51428.571428571428</v>
      </c>
      <c r="F37" s="22">
        <v>9771.4285714285725</v>
      </c>
      <c r="G37" s="22">
        <v>61200</v>
      </c>
      <c r="H37" s="184"/>
      <c r="I37" s="73"/>
      <c r="J37" s="74"/>
      <c r="K37" s="74"/>
      <c r="L37" s="75"/>
    </row>
    <row r="38" spans="1:12" ht="24.95" customHeight="1" x14ac:dyDescent="0.25">
      <c r="A38" s="15">
        <v>33</v>
      </c>
      <c r="B38" s="16" t="s">
        <v>62</v>
      </c>
      <c r="C38" s="15" t="s">
        <v>11</v>
      </c>
      <c r="D38" s="17">
        <v>1</v>
      </c>
      <c r="E38" s="18">
        <v>50294.117647058825</v>
      </c>
      <c r="F38" s="22">
        <v>9555.8823529411748</v>
      </c>
      <c r="G38" s="22">
        <v>59850</v>
      </c>
      <c r="H38" s="184"/>
      <c r="I38" s="73"/>
      <c r="J38" s="74"/>
      <c r="K38" s="74"/>
      <c r="L38" s="75"/>
    </row>
    <row r="39" spans="1:12" ht="39" customHeight="1" x14ac:dyDescent="0.25">
      <c r="A39" s="15">
        <v>34</v>
      </c>
      <c r="B39" s="16" t="s">
        <v>317</v>
      </c>
      <c r="C39" s="15" t="s">
        <v>11</v>
      </c>
      <c r="D39" s="17">
        <v>1</v>
      </c>
      <c r="E39" s="18">
        <v>45000</v>
      </c>
      <c r="F39" s="22">
        <v>8550</v>
      </c>
      <c r="G39" s="22">
        <v>53550</v>
      </c>
      <c r="H39" s="184"/>
      <c r="I39" s="73"/>
      <c r="J39" s="74"/>
      <c r="K39" s="74"/>
      <c r="L39" s="75"/>
    </row>
    <row r="40" spans="1:12" ht="39" customHeight="1" x14ac:dyDescent="0.25">
      <c r="A40" s="15">
        <v>35</v>
      </c>
      <c r="B40" s="16" t="s">
        <v>318</v>
      </c>
      <c r="C40" s="15" t="s">
        <v>11</v>
      </c>
      <c r="D40" s="17">
        <v>1</v>
      </c>
      <c r="E40" s="18">
        <v>46134.45378151261</v>
      </c>
      <c r="F40" s="22">
        <v>8765.5462184873904</v>
      </c>
      <c r="G40" s="22">
        <v>54900</v>
      </c>
      <c r="H40" s="184"/>
      <c r="I40" s="73"/>
      <c r="J40" s="74"/>
      <c r="K40" s="74"/>
      <c r="L40" s="75"/>
    </row>
    <row r="41" spans="1:12" ht="39" customHeight="1" x14ac:dyDescent="0.25">
      <c r="A41" s="15">
        <v>36</v>
      </c>
      <c r="B41" s="16" t="s">
        <v>319</v>
      </c>
      <c r="C41" s="15" t="s">
        <v>11</v>
      </c>
      <c r="D41" s="17">
        <v>1</v>
      </c>
      <c r="E41" s="18">
        <v>49915.966386554624</v>
      </c>
      <c r="F41" s="22">
        <v>9484.0336134453755</v>
      </c>
      <c r="G41" s="22">
        <v>59400</v>
      </c>
      <c r="H41" s="184"/>
      <c r="I41" s="73"/>
      <c r="J41" s="74"/>
      <c r="K41" s="74"/>
      <c r="L41" s="75"/>
    </row>
    <row r="42" spans="1:12" ht="39" customHeight="1" x14ac:dyDescent="0.25">
      <c r="A42" s="15">
        <v>37</v>
      </c>
      <c r="B42" s="16" t="s">
        <v>320</v>
      </c>
      <c r="C42" s="15" t="s">
        <v>11</v>
      </c>
      <c r="D42" s="17">
        <v>1</v>
      </c>
      <c r="E42" s="18">
        <v>52184.873949579836</v>
      </c>
      <c r="F42" s="22">
        <v>9915.1260504201637</v>
      </c>
      <c r="G42" s="22">
        <v>62100</v>
      </c>
      <c r="H42" s="184"/>
      <c r="I42" s="73"/>
      <c r="J42" s="74"/>
      <c r="K42" s="74"/>
      <c r="L42" s="75"/>
    </row>
    <row r="43" spans="1:12" ht="39" customHeight="1" x14ac:dyDescent="0.25">
      <c r="A43" s="15">
        <v>38</v>
      </c>
      <c r="B43" s="16" t="s">
        <v>321</v>
      </c>
      <c r="C43" s="15" t="s">
        <v>11</v>
      </c>
      <c r="D43" s="17">
        <v>1</v>
      </c>
      <c r="E43" s="18">
        <v>54453.781512605041</v>
      </c>
      <c r="F43" s="22">
        <v>10346.218487394959</v>
      </c>
      <c r="G43" s="22">
        <v>64800</v>
      </c>
      <c r="H43" s="184"/>
      <c r="I43" s="73"/>
      <c r="J43" s="74"/>
      <c r="K43" s="74"/>
      <c r="L43" s="75"/>
    </row>
    <row r="44" spans="1:12" ht="39" customHeight="1" x14ac:dyDescent="0.25">
      <c r="A44" s="15">
        <v>39</v>
      </c>
      <c r="B44" s="16" t="s">
        <v>322</v>
      </c>
      <c r="C44" s="15" t="s">
        <v>11</v>
      </c>
      <c r="D44" s="17">
        <v>1</v>
      </c>
      <c r="E44" s="18">
        <v>53697.478991596639</v>
      </c>
      <c r="F44" s="22">
        <v>10202.521008403361</v>
      </c>
      <c r="G44" s="22">
        <v>63900</v>
      </c>
      <c r="H44" s="184"/>
      <c r="I44" s="73"/>
      <c r="J44" s="74"/>
      <c r="K44" s="74"/>
      <c r="L44" s="75"/>
    </row>
    <row r="45" spans="1:12" ht="39" customHeight="1" x14ac:dyDescent="0.25">
      <c r="A45" s="15">
        <v>40</v>
      </c>
      <c r="B45" s="16" t="s">
        <v>323</v>
      </c>
      <c r="C45" s="15" t="s">
        <v>11</v>
      </c>
      <c r="D45" s="17">
        <v>1</v>
      </c>
      <c r="E45" s="18">
        <v>50294.117647058825</v>
      </c>
      <c r="F45" s="22">
        <v>9555.8823529411748</v>
      </c>
      <c r="G45" s="22">
        <v>59850</v>
      </c>
      <c r="H45" s="184"/>
      <c r="I45" s="73"/>
      <c r="J45" s="74"/>
      <c r="K45" s="74"/>
      <c r="L45" s="75"/>
    </row>
    <row r="46" spans="1:12" ht="39" customHeight="1" x14ac:dyDescent="0.25">
      <c r="A46" s="15">
        <v>41</v>
      </c>
      <c r="B46" s="16" t="s">
        <v>324</v>
      </c>
      <c r="C46" s="15" t="s">
        <v>11</v>
      </c>
      <c r="D46" s="17">
        <v>1</v>
      </c>
      <c r="E46" s="18">
        <v>42352.941176470587</v>
      </c>
      <c r="F46" s="22">
        <v>8047.0588235294126</v>
      </c>
      <c r="G46" s="22">
        <v>50400</v>
      </c>
      <c r="H46" s="184"/>
      <c r="I46" s="73"/>
      <c r="J46" s="74"/>
      <c r="K46" s="74"/>
      <c r="L46" s="75"/>
    </row>
    <row r="47" spans="1:12" ht="39" customHeight="1" x14ac:dyDescent="0.25">
      <c r="A47" s="15">
        <v>42</v>
      </c>
      <c r="B47" s="16" t="s">
        <v>325</v>
      </c>
      <c r="C47" s="15" t="s">
        <v>11</v>
      </c>
      <c r="D47" s="17">
        <v>1</v>
      </c>
      <c r="E47" s="18">
        <v>47647.058823529413</v>
      </c>
      <c r="F47" s="22">
        <v>9052.9411764705874</v>
      </c>
      <c r="G47" s="22">
        <v>56700</v>
      </c>
      <c r="H47" s="184"/>
      <c r="I47" s="73"/>
      <c r="J47" s="74"/>
      <c r="K47" s="74"/>
      <c r="L47" s="75"/>
    </row>
    <row r="48" spans="1:12" ht="39" customHeight="1" x14ac:dyDescent="0.25">
      <c r="A48" s="15">
        <v>43</v>
      </c>
      <c r="B48" s="16" t="s">
        <v>326</v>
      </c>
      <c r="C48" s="15" t="s">
        <v>11</v>
      </c>
      <c r="D48" s="17">
        <v>1</v>
      </c>
      <c r="E48" s="18">
        <v>48781.512605042022</v>
      </c>
      <c r="F48" s="22">
        <v>9268.4873949579778</v>
      </c>
      <c r="G48" s="22">
        <v>58050</v>
      </c>
      <c r="H48" s="184"/>
      <c r="I48" s="73"/>
      <c r="J48" s="74"/>
      <c r="K48" s="74"/>
      <c r="L48" s="75"/>
    </row>
    <row r="49" spans="1:12" ht="24.95" customHeight="1" x14ac:dyDescent="0.25">
      <c r="A49" s="15">
        <v>44</v>
      </c>
      <c r="B49" s="16" t="s">
        <v>73</v>
      </c>
      <c r="C49" s="15" t="s">
        <v>11</v>
      </c>
      <c r="D49" s="17">
        <v>1</v>
      </c>
      <c r="E49" s="18">
        <v>56344.537815126052</v>
      </c>
      <c r="F49" s="22">
        <v>10705.462184873948</v>
      </c>
      <c r="G49" s="22">
        <v>67050</v>
      </c>
      <c r="H49" s="184"/>
      <c r="I49" s="73"/>
      <c r="J49" s="74"/>
      <c r="K49" s="74"/>
      <c r="L49" s="75"/>
    </row>
    <row r="50" spans="1:12" ht="24.95" customHeight="1" x14ac:dyDescent="0.25">
      <c r="A50" s="15">
        <v>45</v>
      </c>
      <c r="B50" s="16" t="s">
        <v>74</v>
      </c>
      <c r="C50" s="15" t="s">
        <v>11</v>
      </c>
      <c r="D50" s="17">
        <v>1</v>
      </c>
      <c r="E50" s="18">
        <v>43865.546218487398</v>
      </c>
      <c r="F50" s="22">
        <v>8334.4537815126023</v>
      </c>
      <c r="G50" s="22">
        <v>52200</v>
      </c>
      <c r="H50" s="184"/>
      <c r="I50" s="73"/>
      <c r="J50" s="74"/>
      <c r="K50" s="74"/>
      <c r="L50" s="75"/>
    </row>
    <row r="51" spans="1:12" ht="24.95" customHeight="1" x14ac:dyDescent="0.25">
      <c r="A51" s="15">
        <v>46</v>
      </c>
      <c r="B51" s="16" t="s">
        <v>75</v>
      </c>
      <c r="C51" s="15" t="s">
        <v>76</v>
      </c>
      <c r="D51" s="17">
        <v>1</v>
      </c>
      <c r="E51" s="18">
        <v>22857.142857142859</v>
      </c>
      <c r="F51" s="22">
        <v>4342.8571428571413</v>
      </c>
      <c r="G51" s="22">
        <v>27200</v>
      </c>
      <c r="H51" s="184"/>
      <c r="I51" s="73"/>
      <c r="J51" s="74"/>
      <c r="K51" s="74"/>
      <c r="L51" s="75"/>
    </row>
    <row r="52" spans="1:12" ht="24.95" customHeight="1" x14ac:dyDescent="0.25">
      <c r="A52" s="15">
        <v>47</v>
      </c>
      <c r="B52" s="16" t="s">
        <v>77</v>
      </c>
      <c r="C52" s="15" t="s">
        <v>11</v>
      </c>
      <c r="D52" s="17">
        <v>1</v>
      </c>
      <c r="E52" s="18">
        <v>600840.33613445377</v>
      </c>
      <c r="F52" s="22">
        <v>114159.66386554623</v>
      </c>
      <c r="G52" s="22">
        <v>715000</v>
      </c>
      <c r="H52" s="184"/>
      <c r="I52" s="73"/>
      <c r="J52" s="74"/>
      <c r="K52" s="74"/>
      <c r="L52" s="75"/>
    </row>
    <row r="53" spans="1:12" ht="24.95" customHeight="1" x14ac:dyDescent="0.25">
      <c r="A53" s="15">
        <v>48</v>
      </c>
      <c r="B53" s="16" t="s">
        <v>78</v>
      </c>
      <c r="C53" s="15" t="s">
        <v>76</v>
      </c>
      <c r="D53" s="17">
        <v>1</v>
      </c>
      <c r="E53" s="18">
        <v>24873.949579831933</v>
      </c>
      <c r="F53" s="22">
        <v>4726.0504201680669</v>
      </c>
      <c r="G53" s="22">
        <v>29600</v>
      </c>
      <c r="H53" s="184"/>
      <c r="I53" s="73"/>
      <c r="J53" s="74"/>
      <c r="K53" s="74"/>
      <c r="L53" s="75"/>
    </row>
    <row r="54" spans="1:12" ht="24.95" customHeight="1" x14ac:dyDescent="0.25">
      <c r="A54" s="15">
        <v>49</v>
      </c>
      <c r="B54" s="16" t="s">
        <v>79</v>
      </c>
      <c r="C54" s="15" t="s">
        <v>76</v>
      </c>
      <c r="D54" s="17">
        <v>1</v>
      </c>
      <c r="E54" s="18">
        <v>18655.462184873952</v>
      </c>
      <c r="F54" s="22">
        <v>3544.5378151260484</v>
      </c>
      <c r="G54" s="22">
        <v>22200</v>
      </c>
      <c r="H54" s="184"/>
      <c r="I54" s="73"/>
      <c r="J54" s="74"/>
      <c r="K54" s="74"/>
      <c r="L54" s="75"/>
    </row>
    <row r="55" spans="1:12" ht="24.95" customHeight="1" x14ac:dyDescent="0.25">
      <c r="A55" s="15">
        <v>50</v>
      </c>
      <c r="B55" s="16" t="s">
        <v>80</v>
      </c>
      <c r="C55" s="15" t="s">
        <v>11</v>
      </c>
      <c r="D55" s="17">
        <v>1</v>
      </c>
      <c r="E55" s="18">
        <v>50672.268907563026</v>
      </c>
      <c r="F55" s="22">
        <v>9627.731092436974</v>
      </c>
      <c r="G55" s="22">
        <v>60300</v>
      </c>
      <c r="H55" s="184"/>
      <c r="I55" s="73"/>
      <c r="J55" s="74"/>
      <c r="K55" s="74"/>
      <c r="L55" s="75"/>
    </row>
    <row r="56" spans="1:12" ht="54.75" customHeight="1" x14ac:dyDescent="0.25">
      <c r="A56" s="15">
        <v>51</v>
      </c>
      <c r="B56" s="19" t="s">
        <v>327</v>
      </c>
      <c r="C56" s="20" t="s">
        <v>11</v>
      </c>
      <c r="D56" s="17">
        <v>1</v>
      </c>
      <c r="E56" s="18">
        <v>47268.907563025212</v>
      </c>
      <c r="F56" s="22">
        <v>8981.0924369747881</v>
      </c>
      <c r="G56" s="22">
        <v>56250</v>
      </c>
      <c r="H56" s="184"/>
      <c r="I56" s="73"/>
      <c r="J56" s="74"/>
      <c r="K56" s="74"/>
      <c r="L56" s="75"/>
    </row>
    <row r="57" spans="1:12" ht="24.95" customHeight="1" x14ac:dyDescent="0.25">
      <c r="A57" s="15">
        <v>52</v>
      </c>
      <c r="B57" s="19" t="s">
        <v>82</v>
      </c>
      <c r="C57" s="20" t="s">
        <v>11</v>
      </c>
      <c r="D57" s="17">
        <v>1</v>
      </c>
      <c r="E57" s="18">
        <v>46890.756302521011</v>
      </c>
      <c r="F57" s="22">
        <v>8909.2436974789889</v>
      </c>
      <c r="G57" s="22">
        <v>55800</v>
      </c>
      <c r="H57" s="184"/>
      <c r="I57" s="73"/>
      <c r="J57" s="74"/>
      <c r="K57" s="74"/>
      <c r="L57" s="75"/>
    </row>
    <row r="58" spans="1:12" ht="24.95" customHeight="1" x14ac:dyDescent="0.25">
      <c r="A58" s="15">
        <v>53</v>
      </c>
      <c r="B58" s="19" t="s">
        <v>83</v>
      </c>
      <c r="C58" s="20" t="s">
        <v>11</v>
      </c>
      <c r="D58" s="17">
        <v>1</v>
      </c>
      <c r="E58" s="18">
        <v>46890.756302521011</v>
      </c>
      <c r="F58" s="22">
        <v>8909.2436974789889</v>
      </c>
      <c r="G58" s="22">
        <v>55800</v>
      </c>
      <c r="H58" s="184"/>
      <c r="I58" s="73"/>
      <c r="J58" s="74"/>
      <c r="K58" s="74"/>
      <c r="L58" s="75"/>
    </row>
    <row r="59" spans="1:12" ht="24.95" customHeight="1" x14ac:dyDescent="0.25">
      <c r="A59" s="15">
        <v>54</v>
      </c>
      <c r="B59" s="19" t="s">
        <v>84</v>
      </c>
      <c r="C59" s="20" t="s">
        <v>11</v>
      </c>
      <c r="D59" s="17">
        <v>1</v>
      </c>
      <c r="E59" s="18">
        <v>43487.394957983197</v>
      </c>
      <c r="F59" s="22">
        <v>8262.6050420168031</v>
      </c>
      <c r="G59" s="22">
        <v>51750</v>
      </c>
      <c r="H59" s="184"/>
      <c r="I59" s="73"/>
      <c r="J59" s="74"/>
      <c r="K59" s="74"/>
      <c r="L59" s="75"/>
    </row>
    <row r="60" spans="1:12" ht="24.95" customHeight="1" x14ac:dyDescent="0.25">
      <c r="A60" s="15">
        <v>55</v>
      </c>
      <c r="B60" s="19" t="s">
        <v>85</v>
      </c>
      <c r="C60" s="20" t="s">
        <v>11</v>
      </c>
      <c r="D60" s="17">
        <v>1</v>
      </c>
      <c r="E60" s="18">
        <v>47268.907563025212</v>
      </c>
      <c r="F60" s="22">
        <v>8981.0924369747881</v>
      </c>
      <c r="G60" s="22">
        <v>56250</v>
      </c>
      <c r="H60" s="184"/>
      <c r="I60" s="73"/>
      <c r="J60" s="74"/>
      <c r="K60" s="74"/>
      <c r="L60" s="75"/>
    </row>
    <row r="61" spans="1:12" ht="24.95" customHeight="1" x14ac:dyDescent="0.25">
      <c r="A61" s="15">
        <v>56</v>
      </c>
      <c r="B61" s="19" t="s">
        <v>86</v>
      </c>
      <c r="C61" s="20" t="s">
        <v>87</v>
      </c>
      <c r="D61" s="17">
        <v>1</v>
      </c>
      <c r="E61" s="18">
        <v>51428.571428571428</v>
      </c>
      <c r="F61" s="22">
        <v>9771.4285714285725</v>
      </c>
      <c r="G61" s="22">
        <v>61200</v>
      </c>
      <c r="H61" s="184"/>
      <c r="I61" s="73"/>
      <c r="J61" s="74"/>
      <c r="K61" s="74"/>
      <c r="L61" s="75"/>
    </row>
    <row r="62" spans="1:12" ht="24.95" customHeight="1" x14ac:dyDescent="0.25">
      <c r="A62" s="15">
        <v>57</v>
      </c>
      <c r="B62" s="19" t="s">
        <v>88</v>
      </c>
      <c r="C62" s="20" t="s">
        <v>11</v>
      </c>
      <c r="D62" s="17">
        <v>1</v>
      </c>
      <c r="E62" s="18">
        <v>45000</v>
      </c>
      <c r="F62" s="22">
        <v>8550</v>
      </c>
      <c r="G62" s="22">
        <v>53550</v>
      </c>
      <c r="H62" s="184"/>
      <c r="I62" s="73"/>
      <c r="J62" s="74"/>
      <c r="K62" s="74"/>
      <c r="L62" s="75"/>
    </row>
    <row r="63" spans="1:12" ht="24.95" customHeight="1" x14ac:dyDescent="0.25">
      <c r="A63" s="15">
        <v>58</v>
      </c>
      <c r="B63" s="19" t="s">
        <v>89</v>
      </c>
      <c r="C63" s="20" t="s">
        <v>26</v>
      </c>
      <c r="D63" s="17">
        <v>1</v>
      </c>
      <c r="E63" s="18">
        <v>47268.907563025212</v>
      </c>
      <c r="F63" s="22">
        <v>8981.0924369747881</v>
      </c>
      <c r="G63" s="22">
        <v>56250</v>
      </c>
      <c r="H63" s="184"/>
      <c r="I63" s="73"/>
      <c r="J63" s="74"/>
      <c r="K63" s="74"/>
      <c r="L63" s="75"/>
    </row>
    <row r="64" spans="1:12" ht="24.95" customHeight="1" x14ac:dyDescent="0.25">
      <c r="A64" s="15">
        <v>59</v>
      </c>
      <c r="B64" s="19" t="s">
        <v>90</v>
      </c>
      <c r="C64" s="20" t="s">
        <v>11</v>
      </c>
      <c r="D64" s="17">
        <v>1</v>
      </c>
      <c r="E64" s="18">
        <v>53697.478991596639</v>
      </c>
      <c r="F64" s="22">
        <v>10202.521008403361</v>
      </c>
      <c r="G64" s="22">
        <v>63900</v>
      </c>
      <c r="H64" s="184"/>
      <c r="I64" s="73"/>
      <c r="J64" s="74"/>
      <c r="K64" s="74"/>
      <c r="L64" s="75"/>
    </row>
    <row r="65" spans="1:12" ht="24.95" customHeight="1" x14ac:dyDescent="0.25">
      <c r="A65" s="15">
        <v>60</v>
      </c>
      <c r="B65" s="19" t="s">
        <v>91</v>
      </c>
      <c r="C65" s="20" t="s">
        <v>92</v>
      </c>
      <c r="D65" s="17">
        <v>1</v>
      </c>
      <c r="E65" s="18">
        <v>87731.092436974795</v>
      </c>
      <c r="F65" s="22">
        <v>16668.907563025205</v>
      </c>
      <c r="G65" s="22">
        <v>104400</v>
      </c>
      <c r="H65" s="184"/>
      <c r="I65" s="73"/>
      <c r="J65" s="74"/>
      <c r="K65" s="74"/>
      <c r="L65" s="75"/>
    </row>
    <row r="66" spans="1:12" ht="24.95" customHeight="1" x14ac:dyDescent="0.25">
      <c r="A66" s="15">
        <v>61</v>
      </c>
      <c r="B66" s="19" t="s">
        <v>93</v>
      </c>
      <c r="C66" s="20" t="s">
        <v>92</v>
      </c>
      <c r="D66" s="17">
        <v>1</v>
      </c>
      <c r="E66" s="18">
        <v>93781.512605042022</v>
      </c>
      <c r="F66" s="22">
        <v>17818.487394957978</v>
      </c>
      <c r="G66" s="22">
        <v>111600</v>
      </c>
      <c r="H66" s="184"/>
      <c r="I66" s="73"/>
      <c r="J66" s="74"/>
      <c r="K66" s="74"/>
      <c r="L66" s="75"/>
    </row>
    <row r="67" spans="1:12" ht="24.95" customHeight="1" x14ac:dyDescent="0.25">
      <c r="A67" s="15">
        <v>62</v>
      </c>
      <c r="B67" s="19" t="s">
        <v>94</v>
      </c>
      <c r="C67" s="20" t="s">
        <v>11</v>
      </c>
      <c r="D67" s="17">
        <v>1</v>
      </c>
      <c r="E67" s="18">
        <v>55966.386554621851</v>
      </c>
      <c r="F67" s="22">
        <v>10633.613445378149</v>
      </c>
      <c r="G67" s="22">
        <v>66600</v>
      </c>
      <c r="H67" s="184"/>
      <c r="I67" s="73"/>
      <c r="J67" s="74"/>
      <c r="K67" s="74"/>
      <c r="L67" s="75"/>
    </row>
    <row r="68" spans="1:12" ht="24.95" customHeight="1" x14ac:dyDescent="0.25">
      <c r="A68" s="15">
        <v>63</v>
      </c>
      <c r="B68" s="19" t="s">
        <v>95</v>
      </c>
      <c r="C68" s="20" t="s">
        <v>11</v>
      </c>
      <c r="D68" s="17">
        <v>1</v>
      </c>
      <c r="E68" s="18">
        <v>52184.873949579836</v>
      </c>
      <c r="F68" s="22">
        <v>9915.1260504201637</v>
      </c>
      <c r="G68" s="22">
        <v>62100</v>
      </c>
      <c r="H68" s="184"/>
      <c r="I68" s="73"/>
      <c r="J68" s="74"/>
      <c r="K68" s="74"/>
      <c r="L68" s="75"/>
    </row>
    <row r="69" spans="1:12" ht="36" customHeight="1" x14ac:dyDescent="0.25">
      <c r="A69" s="15">
        <v>64</v>
      </c>
      <c r="B69" s="19" t="s">
        <v>328</v>
      </c>
      <c r="C69" s="20" t="s">
        <v>11</v>
      </c>
      <c r="D69" s="17">
        <v>1</v>
      </c>
      <c r="E69" s="18">
        <v>55588.23529411765</v>
      </c>
      <c r="F69" s="22">
        <v>10561.76470588235</v>
      </c>
      <c r="G69" s="22">
        <v>66150</v>
      </c>
      <c r="H69" s="184"/>
      <c r="I69" s="73"/>
      <c r="J69" s="74"/>
      <c r="K69" s="74"/>
      <c r="L69" s="75"/>
    </row>
    <row r="70" spans="1:12" ht="24.95" customHeight="1" x14ac:dyDescent="0.25">
      <c r="A70" s="15">
        <v>65</v>
      </c>
      <c r="B70" s="19" t="s">
        <v>97</v>
      </c>
      <c r="C70" s="20" t="s">
        <v>11</v>
      </c>
      <c r="D70" s="17">
        <v>1</v>
      </c>
      <c r="E70" s="18">
        <v>45378.151260504201</v>
      </c>
      <c r="F70" s="22">
        <v>8621.8487394957992</v>
      </c>
      <c r="G70" s="22">
        <v>54000</v>
      </c>
      <c r="H70" s="184"/>
      <c r="I70" s="73"/>
      <c r="J70" s="74"/>
      <c r="K70" s="74"/>
      <c r="L70" s="75"/>
    </row>
    <row r="71" spans="1:12" ht="24.95" customHeight="1" x14ac:dyDescent="0.25">
      <c r="A71" s="15">
        <v>66</v>
      </c>
      <c r="B71" s="19" t="s">
        <v>98</v>
      </c>
      <c r="C71" s="20" t="s">
        <v>11</v>
      </c>
      <c r="D71" s="17">
        <v>1</v>
      </c>
      <c r="E71" s="18">
        <v>49915.966386554624</v>
      </c>
      <c r="F71" s="22">
        <v>9484.0336134453755</v>
      </c>
      <c r="G71" s="22">
        <v>59400</v>
      </c>
      <c r="H71" s="184"/>
      <c r="I71" s="73"/>
      <c r="J71" s="74"/>
      <c r="K71" s="74"/>
      <c r="L71" s="75"/>
    </row>
    <row r="72" spans="1:12" ht="24.95" customHeight="1" x14ac:dyDescent="0.25">
      <c r="A72" s="15">
        <v>67</v>
      </c>
      <c r="B72" s="19" t="s">
        <v>99</v>
      </c>
      <c r="C72" s="20" t="s">
        <v>11</v>
      </c>
      <c r="D72" s="17">
        <v>1</v>
      </c>
      <c r="E72" s="18">
        <v>49915.966386554624</v>
      </c>
      <c r="F72" s="22">
        <v>9484.0336134453755</v>
      </c>
      <c r="G72" s="22">
        <v>59400</v>
      </c>
      <c r="H72" s="184"/>
      <c r="I72" s="73"/>
      <c r="J72" s="74"/>
      <c r="K72" s="74"/>
      <c r="L72" s="75"/>
    </row>
    <row r="73" spans="1:12" ht="24.95" customHeight="1" x14ac:dyDescent="0.25">
      <c r="A73" s="15">
        <v>68</v>
      </c>
      <c r="B73" s="19" t="s">
        <v>100</v>
      </c>
      <c r="C73" s="20" t="s">
        <v>11</v>
      </c>
      <c r="D73" s="17">
        <v>1</v>
      </c>
      <c r="E73" s="18">
        <v>50672.268907563026</v>
      </c>
      <c r="F73" s="22">
        <v>9627.731092436974</v>
      </c>
      <c r="G73" s="22">
        <v>60300</v>
      </c>
      <c r="H73" s="184"/>
      <c r="I73" s="73"/>
      <c r="J73" s="74"/>
      <c r="K73" s="74"/>
      <c r="L73" s="75"/>
    </row>
    <row r="74" spans="1:12" ht="42" customHeight="1" x14ac:dyDescent="0.25">
      <c r="A74" s="15">
        <v>69</v>
      </c>
      <c r="B74" s="19" t="s">
        <v>329</v>
      </c>
      <c r="C74" s="20" t="s">
        <v>11</v>
      </c>
      <c r="D74" s="17">
        <v>1</v>
      </c>
      <c r="E74" s="18">
        <v>44243.697478991598</v>
      </c>
      <c r="F74" s="22">
        <v>8406.3025210084015</v>
      </c>
      <c r="G74" s="22">
        <v>52650</v>
      </c>
      <c r="H74" s="184"/>
      <c r="I74" s="73"/>
      <c r="J74" s="74"/>
      <c r="K74" s="74"/>
      <c r="L74" s="75"/>
    </row>
    <row r="75" spans="1:12" ht="24.95" customHeight="1" x14ac:dyDescent="0.25">
      <c r="A75" s="15">
        <v>70</v>
      </c>
      <c r="B75" s="19" t="s">
        <v>102</v>
      </c>
      <c r="C75" s="20" t="s">
        <v>11</v>
      </c>
      <c r="D75" s="17">
        <v>1</v>
      </c>
      <c r="E75" s="18">
        <v>54831.932773109249</v>
      </c>
      <c r="F75" s="22">
        <v>10418.067226890751</v>
      </c>
      <c r="G75" s="22">
        <v>65250</v>
      </c>
      <c r="H75" s="184"/>
      <c r="I75" s="73"/>
      <c r="J75" s="74"/>
      <c r="K75" s="74"/>
      <c r="L75" s="75"/>
    </row>
    <row r="76" spans="1:12" ht="24.95" customHeight="1" x14ac:dyDescent="0.25">
      <c r="A76" s="15">
        <v>71</v>
      </c>
      <c r="B76" s="19" t="s">
        <v>103</v>
      </c>
      <c r="C76" s="20" t="s">
        <v>87</v>
      </c>
      <c r="D76" s="17">
        <v>1</v>
      </c>
      <c r="E76" s="18">
        <v>51428.571428571428</v>
      </c>
      <c r="F76" s="22">
        <v>9771.4285714285725</v>
      </c>
      <c r="G76" s="22">
        <v>61200</v>
      </c>
      <c r="H76" s="184"/>
      <c r="I76" s="73"/>
      <c r="J76" s="74"/>
      <c r="K76" s="74"/>
      <c r="L76" s="75"/>
    </row>
    <row r="77" spans="1:12" ht="24.95" customHeight="1" x14ac:dyDescent="0.25">
      <c r="A77" s="15">
        <v>72</v>
      </c>
      <c r="B77" s="19" t="s">
        <v>104</v>
      </c>
      <c r="C77" s="20" t="s">
        <v>87</v>
      </c>
      <c r="D77" s="17">
        <v>1</v>
      </c>
      <c r="E77" s="18">
        <v>42731.092436974795</v>
      </c>
      <c r="F77" s="22">
        <v>8118.9075630252046</v>
      </c>
      <c r="G77" s="22">
        <v>50850</v>
      </c>
      <c r="H77" s="184"/>
      <c r="I77" s="73"/>
      <c r="J77" s="74"/>
      <c r="K77" s="74"/>
      <c r="L77" s="75"/>
    </row>
    <row r="78" spans="1:12" ht="24.95" customHeight="1" x14ac:dyDescent="0.25">
      <c r="A78" s="15">
        <v>73</v>
      </c>
      <c r="B78" s="19" t="s">
        <v>105</v>
      </c>
      <c r="C78" s="20" t="s">
        <v>87</v>
      </c>
      <c r="D78" s="17">
        <v>1</v>
      </c>
      <c r="E78" s="18">
        <v>43109.243697478996</v>
      </c>
      <c r="F78" s="22">
        <v>8190.7563025210038</v>
      </c>
      <c r="G78" s="22">
        <v>51300</v>
      </c>
      <c r="H78" s="184"/>
      <c r="I78" s="73"/>
      <c r="J78" s="74"/>
      <c r="K78" s="74"/>
      <c r="L78" s="75"/>
    </row>
    <row r="79" spans="1:12" ht="24.95" customHeight="1" x14ac:dyDescent="0.25">
      <c r="A79" s="15">
        <v>74</v>
      </c>
      <c r="B79" s="19" t="s">
        <v>106</v>
      </c>
      <c r="C79" s="20" t="s">
        <v>11</v>
      </c>
      <c r="D79" s="17">
        <v>1</v>
      </c>
      <c r="E79" s="18">
        <v>43487.394957983197</v>
      </c>
      <c r="F79" s="22">
        <v>8262.6050420168031</v>
      </c>
      <c r="G79" s="22">
        <v>51750</v>
      </c>
      <c r="H79" s="184"/>
      <c r="I79" s="73"/>
      <c r="J79" s="74"/>
      <c r="K79" s="74"/>
      <c r="L79" s="75"/>
    </row>
    <row r="80" spans="1:12" ht="24.95" customHeight="1" x14ac:dyDescent="0.25">
      <c r="A80" s="15">
        <v>75</v>
      </c>
      <c r="B80" s="19" t="s">
        <v>107</v>
      </c>
      <c r="C80" s="20" t="s">
        <v>11</v>
      </c>
      <c r="D80" s="17">
        <v>1</v>
      </c>
      <c r="E80" s="18">
        <v>52563.025210084037</v>
      </c>
      <c r="F80" s="22">
        <v>9986.9747899159629</v>
      </c>
      <c r="G80" s="22">
        <v>62550</v>
      </c>
      <c r="H80" s="184"/>
      <c r="I80" s="73"/>
      <c r="J80" s="74"/>
      <c r="K80" s="74"/>
      <c r="L80" s="75"/>
    </row>
    <row r="81" spans="1:12" ht="24.95" customHeight="1" x14ac:dyDescent="0.25">
      <c r="A81" s="15">
        <v>76</v>
      </c>
      <c r="B81" s="19" t="s">
        <v>108</v>
      </c>
      <c r="C81" s="20" t="s">
        <v>11</v>
      </c>
      <c r="D81" s="17">
        <v>1</v>
      </c>
      <c r="E81" s="18">
        <v>42352.941176470587</v>
      </c>
      <c r="F81" s="22">
        <v>8047.0588235294126</v>
      </c>
      <c r="G81" s="22">
        <v>50400</v>
      </c>
      <c r="H81" s="184"/>
      <c r="I81" s="73"/>
      <c r="J81" s="74"/>
      <c r="K81" s="74"/>
      <c r="L81" s="75"/>
    </row>
    <row r="82" spans="1:12" ht="24.95" customHeight="1" x14ac:dyDescent="0.25">
      <c r="A82" s="15">
        <v>77</v>
      </c>
      <c r="B82" s="19" t="s">
        <v>109</v>
      </c>
      <c r="C82" s="20" t="s">
        <v>11</v>
      </c>
      <c r="D82" s="17">
        <v>1</v>
      </c>
      <c r="E82" s="18">
        <v>49159.663865546223</v>
      </c>
      <c r="F82" s="22">
        <v>9340.336134453777</v>
      </c>
      <c r="G82" s="22">
        <v>58500</v>
      </c>
      <c r="H82" s="184"/>
      <c r="I82" s="73"/>
      <c r="J82" s="74"/>
      <c r="K82" s="74"/>
      <c r="L82" s="75"/>
    </row>
    <row r="83" spans="1:12" ht="24.95" customHeight="1" x14ac:dyDescent="0.25">
      <c r="A83" s="15">
        <v>78</v>
      </c>
      <c r="B83" s="19" t="s">
        <v>110</v>
      </c>
      <c r="C83" s="20" t="s">
        <v>11</v>
      </c>
      <c r="D83" s="17">
        <v>1</v>
      </c>
      <c r="E83" s="18">
        <v>49915.966386554624</v>
      </c>
      <c r="F83" s="22">
        <v>9484.0336134453755</v>
      </c>
      <c r="G83" s="22">
        <v>59400</v>
      </c>
      <c r="H83" s="184"/>
      <c r="I83" s="73"/>
      <c r="J83" s="74"/>
      <c r="K83" s="74"/>
      <c r="L83" s="75"/>
    </row>
    <row r="84" spans="1:12" ht="24.95" customHeight="1" x14ac:dyDescent="0.25">
      <c r="A84" s="15">
        <v>79</v>
      </c>
      <c r="B84" s="19" t="s">
        <v>111</v>
      </c>
      <c r="C84" s="20" t="s">
        <v>11</v>
      </c>
      <c r="D84" s="17">
        <v>1</v>
      </c>
      <c r="E84" s="18">
        <v>41596.638655462186</v>
      </c>
      <c r="F84" s="22">
        <v>7903.3613445378141</v>
      </c>
      <c r="G84" s="22">
        <v>49500</v>
      </c>
      <c r="H84" s="184"/>
      <c r="I84" s="73"/>
      <c r="J84" s="74"/>
      <c r="K84" s="74"/>
      <c r="L84" s="75"/>
    </row>
    <row r="85" spans="1:12" ht="24.95" customHeight="1" x14ac:dyDescent="0.25">
      <c r="A85" s="15">
        <v>80</v>
      </c>
      <c r="B85" s="19" t="s">
        <v>112</v>
      </c>
      <c r="C85" s="20" t="s">
        <v>11</v>
      </c>
      <c r="D85" s="17">
        <v>1</v>
      </c>
      <c r="E85" s="18">
        <v>45378.151260504201</v>
      </c>
      <c r="F85" s="22">
        <v>8621.8487394957992</v>
      </c>
      <c r="G85" s="22">
        <v>54000</v>
      </c>
      <c r="H85" s="184"/>
      <c r="I85" s="73"/>
      <c r="J85" s="74"/>
      <c r="K85" s="74"/>
      <c r="L85" s="75"/>
    </row>
    <row r="86" spans="1:12" ht="24.95" customHeight="1" x14ac:dyDescent="0.25">
      <c r="A86" s="15">
        <v>81</v>
      </c>
      <c r="B86" s="19" t="s">
        <v>113</v>
      </c>
      <c r="C86" s="20" t="s">
        <v>11</v>
      </c>
      <c r="D86" s="17">
        <v>1</v>
      </c>
      <c r="E86" s="18">
        <v>50294.117647058825</v>
      </c>
      <c r="F86" s="22">
        <v>9555.8823529411748</v>
      </c>
      <c r="G86" s="22">
        <v>59850</v>
      </c>
      <c r="H86" s="184"/>
      <c r="I86" s="73"/>
      <c r="J86" s="74"/>
      <c r="K86" s="74"/>
      <c r="L86" s="75"/>
    </row>
    <row r="87" spans="1:12" ht="24.95" customHeight="1" x14ac:dyDescent="0.25">
      <c r="A87" s="15">
        <v>82</v>
      </c>
      <c r="B87" s="19" t="s">
        <v>114</v>
      </c>
      <c r="C87" s="20" t="s">
        <v>34</v>
      </c>
      <c r="D87" s="17">
        <v>1</v>
      </c>
      <c r="E87" s="18">
        <v>50294.117647058825</v>
      </c>
      <c r="F87" s="22">
        <v>9555.8823529411748</v>
      </c>
      <c r="G87" s="22">
        <v>59850</v>
      </c>
      <c r="H87" s="184"/>
      <c r="I87" s="73"/>
      <c r="J87" s="74"/>
      <c r="K87" s="74"/>
      <c r="L87" s="75"/>
    </row>
    <row r="88" spans="1:12" ht="24.95" customHeight="1" x14ac:dyDescent="0.25">
      <c r="A88" s="15">
        <v>83</v>
      </c>
      <c r="B88" s="19" t="s">
        <v>115</v>
      </c>
      <c r="C88" s="20" t="s">
        <v>11</v>
      </c>
      <c r="D88" s="17">
        <v>1</v>
      </c>
      <c r="E88" s="18">
        <v>45378.151260504201</v>
      </c>
      <c r="F88" s="22">
        <v>8621.8487394957992</v>
      </c>
      <c r="G88" s="22">
        <v>54000</v>
      </c>
      <c r="H88" s="184"/>
      <c r="I88" s="73"/>
      <c r="J88" s="74"/>
      <c r="K88" s="74"/>
      <c r="L88" s="75"/>
    </row>
    <row r="89" spans="1:12" ht="24.95" customHeight="1" x14ac:dyDescent="0.25">
      <c r="A89" s="15">
        <v>84</v>
      </c>
      <c r="B89" s="19" t="s">
        <v>116</v>
      </c>
      <c r="C89" s="20" t="s">
        <v>11</v>
      </c>
      <c r="D89" s="17">
        <v>1</v>
      </c>
      <c r="E89" s="18">
        <v>54831.932773109249</v>
      </c>
      <c r="F89" s="22">
        <v>10418.067226890751</v>
      </c>
      <c r="G89" s="22">
        <v>65250</v>
      </c>
      <c r="H89" s="184"/>
      <c r="I89" s="73"/>
      <c r="J89" s="74"/>
      <c r="K89" s="74"/>
      <c r="L89" s="75"/>
    </row>
    <row r="90" spans="1:12" ht="24.95" customHeight="1" x14ac:dyDescent="0.25">
      <c r="A90" s="15">
        <v>85</v>
      </c>
      <c r="B90" s="19" t="s">
        <v>117</v>
      </c>
      <c r="C90" s="20" t="s">
        <v>11</v>
      </c>
      <c r="D90" s="17">
        <v>1</v>
      </c>
      <c r="E90" s="18">
        <v>41974.789915966387</v>
      </c>
      <c r="F90" s="22">
        <v>7975.2100840336134</v>
      </c>
      <c r="G90" s="22">
        <v>49950</v>
      </c>
      <c r="H90" s="184"/>
      <c r="I90" s="73"/>
      <c r="J90" s="74"/>
      <c r="K90" s="74"/>
      <c r="L90" s="75"/>
    </row>
    <row r="91" spans="1:12" ht="24.95" customHeight="1" x14ac:dyDescent="0.25">
      <c r="A91" s="15">
        <v>86</v>
      </c>
      <c r="B91" s="19" t="s">
        <v>118</v>
      </c>
      <c r="C91" s="20" t="s">
        <v>11</v>
      </c>
      <c r="D91" s="17">
        <v>1</v>
      </c>
      <c r="E91" s="18">
        <v>41974.789915966387</v>
      </c>
      <c r="F91" s="22">
        <v>7975.2100840336134</v>
      </c>
      <c r="G91" s="22">
        <v>49950</v>
      </c>
      <c r="H91" s="184"/>
      <c r="I91" s="73"/>
      <c r="J91" s="74"/>
      <c r="K91" s="74"/>
      <c r="L91" s="75"/>
    </row>
    <row r="92" spans="1:12" ht="24.95" customHeight="1" x14ac:dyDescent="0.25">
      <c r="A92" s="15">
        <v>87</v>
      </c>
      <c r="B92" s="19" t="s">
        <v>119</v>
      </c>
      <c r="C92" s="20" t="s">
        <v>11</v>
      </c>
      <c r="D92" s="17">
        <v>1</v>
      </c>
      <c r="E92" s="18">
        <v>55588.23529411765</v>
      </c>
      <c r="F92" s="22">
        <v>10561.76470588235</v>
      </c>
      <c r="G92" s="22">
        <v>66150</v>
      </c>
      <c r="H92" s="184"/>
      <c r="I92" s="73"/>
      <c r="J92" s="74"/>
      <c r="K92" s="74"/>
      <c r="L92" s="75"/>
    </row>
    <row r="93" spans="1:12" ht="24.95" customHeight="1" x14ac:dyDescent="0.25">
      <c r="A93" s="15">
        <v>88</v>
      </c>
      <c r="B93" s="19" t="s">
        <v>120</v>
      </c>
      <c r="C93" s="20" t="s">
        <v>11</v>
      </c>
      <c r="D93" s="17">
        <v>1</v>
      </c>
      <c r="E93" s="18">
        <v>46512.60504201681</v>
      </c>
      <c r="F93" s="22">
        <v>8837.3949579831897</v>
      </c>
      <c r="G93" s="22">
        <v>55350</v>
      </c>
      <c r="H93" s="184"/>
      <c r="I93" s="73"/>
      <c r="J93" s="74"/>
      <c r="K93" s="74"/>
      <c r="L93" s="75"/>
    </row>
    <row r="94" spans="1:12" ht="24.95" customHeight="1" x14ac:dyDescent="0.25">
      <c r="A94" s="15">
        <v>89</v>
      </c>
      <c r="B94" s="19" t="s">
        <v>121</v>
      </c>
      <c r="C94" s="20" t="s">
        <v>11</v>
      </c>
      <c r="D94" s="17">
        <v>1</v>
      </c>
      <c r="E94" s="18">
        <v>49915.966386554624</v>
      </c>
      <c r="F94" s="22">
        <v>9484.0336134453755</v>
      </c>
      <c r="G94" s="22">
        <v>59400</v>
      </c>
      <c r="H94" s="184"/>
      <c r="I94" s="73"/>
      <c r="J94" s="74"/>
      <c r="K94" s="74"/>
      <c r="L94" s="75"/>
    </row>
    <row r="95" spans="1:12" ht="24.95" customHeight="1" x14ac:dyDescent="0.25">
      <c r="A95" s="15">
        <v>90</v>
      </c>
      <c r="B95" s="19" t="s">
        <v>122</v>
      </c>
      <c r="C95" s="20" t="s">
        <v>11</v>
      </c>
      <c r="D95" s="17">
        <v>1</v>
      </c>
      <c r="E95" s="18">
        <v>52184.873949579836</v>
      </c>
      <c r="F95" s="22">
        <v>9915.1260504201637</v>
      </c>
      <c r="G95" s="22">
        <v>62100</v>
      </c>
      <c r="H95" s="184"/>
      <c r="I95" s="73"/>
      <c r="J95" s="74"/>
      <c r="K95" s="74"/>
      <c r="L95" s="75"/>
    </row>
    <row r="96" spans="1:12" ht="24.95" customHeight="1" x14ac:dyDescent="0.25">
      <c r="A96" s="15">
        <v>91</v>
      </c>
      <c r="B96" s="19" t="s">
        <v>123</v>
      </c>
      <c r="C96" s="20" t="s">
        <v>11</v>
      </c>
      <c r="D96" s="17">
        <v>1</v>
      </c>
      <c r="E96" s="18">
        <v>46134.45378151261</v>
      </c>
      <c r="F96" s="22">
        <v>8765.5462184873904</v>
      </c>
      <c r="G96" s="22">
        <v>54900</v>
      </c>
      <c r="H96" s="184"/>
      <c r="I96" s="73"/>
      <c r="J96" s="74"/>
      <c r="K96" s="74"/>
      <c r="L96" s="75"/>
    </row>
    <row r="97" spans="1:12" ht="24.95" customHeight="1" x14ac:dyDescent="0.25">
      <c r="A97" s="15">
        <v>92</v>
      </c>
      <c r="B97" s="19" t="s">
        <v>124</v>
      </c>
      <c r="C97" s="20" t="s">
        <v>11</v>
      </c>
      <c r="D97" s="17">
        <v>1</v>
      </c>
      <c r="E97" s="18">
        <v>50294.117647058825</v>
      </c>
      <c r="F97" s="22">
        <v>9555.8823529411748</v>
      </c>
      <c r="G97" s="22">
        <v>59850</v>
      </c>
      <c r="H97" s="184"/>
      <c r="I97" s="73"/>
      <c r="J97" s="74"/>
      <c r="K97" s="74"/>
      <c r="L97" s="75"/>
    </row>
    <row r="98" spans="1:12" ht="24.95" customHeight="1" x14ac:dyDescent="0.25">
      <c r="A98" s="15">
        <v>93</v>
      </c>
      <c r="B98" s="19" t="s">
        <v>125</v>
      </c>
      <c r="C98" s="20" t="s">
        <v>92</v>
      </c>
      <c r="D98" s="17">
        <v>1</v>
      </c>
      <c r="E98" s="18">
        <v>262184.87394957984</v>
      </c>
      <c r="F98" s="22">
        <v>49815.126050420164</v>
      </c>
      <c r="G98" s="22">
        <v>312000</v>
      </c>
      <c r="H98" s="184"/>
      <c r="I98" s="73"/>
      <c r="J98" s="74"/>
      <c r="K98" s="74"/>
      <c r="L98" s="75"/>
    </row>
    <row r="99" spans="1:12" ht="24.95" customHeight="1" x14ac:dyDescent="0.25">
      <c r="A99" s="15">
        <v>94</v>
      </c>
      <c r="B99" s="19" t="s">
        <v>126</v>
      </c>
      <c r="C99" s="20" t="s">
        <v>92</v>
      </c>
      <c r="D99" s="17">
        <v>1</v>
      </c>
      <c r="E99" s="18">
        <v>294957.98319327732</v>
      </c>
      <c r="F99" s="22">
        <v>56042.016806722677</v>
      </c>
      <c r="G99" s="22">
        <v>351000</v>
      </c>
      <c r="H99" s="184"/>
      <c r="I99" s="73"/>
      <c r="J99" s="74"/>
      <c r="K99" s="74"/>
      <c r="L99" s="75"/>
    </row>
    <row r="100" spans="1:12" ht="24.95" customHeight="1" x14ac:dyDescent="0.25">
      <c r="A100" s="15">
        <v>95</v>
      </c>
      <c r="B100" s="19" t="s">
        <v>127</v>
      </c>
      <c r="C100" s="20" t="s">
        <v>11</v>
      </c>
      <c r="D100" s="17">
        <v>1</v>
      </c>
      <c r="E100" s="18">
        <v>961344.53781512612</v>
      </c>
      <c r="F100" s="22">
        <v>182655.46218487388</v>
      </c>
      <c r="G100" s="22">
        <v>1144000</v>
      </c>
      <c r="H100" s="184"/>
      <c r="I100" s="73"/>
      <c r="J100" s="74"/>
      <c r="K100" s="74"/>
      <c r="L100" s="75"/>
    </row>
    <row r="101" spans="1:12" ht="24.95" customHeight="1" x14ac:dyDescent="0.25">
      <c r="A101" s="15">
        <v>96</v>
      </c>
      <c r="B101" s="19" t="s">
        <v>128</v>
      </c>
      <c r="C101" s="20" t="s">
        <v>11</v>
      </c>
      <c r="D101" s="17">
        <v>1</v>
      </c>
      <c r="E101" s="18">
        <v>968067.2268907564</v>
      </c>
      <c r="F101" s="22">
        <v>183932.7731092436</v>
      </c>
      <c r="G101" s="22">
        <v>1152000</v>
      </c>
      <c r="H101" s="184"/>
      <c r="I101" s="73"/>
      <c r="J101" s="74"/>
      <c r="K101" s="74"/>
      <c r="L101" s="75"/>
    </row>
    <row r="102" spans="1:12" ht="24.95" customHeight="1" x14ac:dyDescent="0.25">
      <c r="A102" s="15">
        <v>97</v>
      </c>
      <c r="B102" s="19" t="s">
        <v>129</v>
      </c>
      <c r="C102" s="20" t="s">
        <v>11</v>
      </c>
      <c r="D102" s="17">
        <v>1</v>
      </c>
      <c r="E102" s="18">
        <v>806722.68907563027</v>
      </c>
      <c r="F102" s="22">
        <v>153277.31092436973</v>
      </c>
      <c r="G102" s="22">
        <v>960000</v>
      </c>
      <c r="H102" s="184"/>
      <c r="I102" s="73"/>
      <c r="J102" s="74"/>
      <c r="K102" s="74"/>
      <c r="L102" s="75"/>
    </row>
    <row r="103" spans="1:12" ht="24.95" customHeight="1" x14ac:dyDescent="0.25">
      <c r="A103" s="15">
        <v>98</v>
      </c>
      <c r="B103" s="19" t="s">
        <v>130</v>
      </c>
      <c r="C103" s="20" t="s">
        <v>11</v>
      </c>
      <c r="D103" s="17">
        <v>1</v>
      </c>
      <c r="E103" s="18">
        <v>806722.68907563027</v>
      </c>
      <c r="F103" s="22">
        <v>153277.31092436973</v>
      </c>
      <c r="G103" s="22">
        <v>960000</v>
      </c>
      <c r="H103" s="184"/>
      <c r="I103" s="73"/>
      <c r="J103" s="74"/>
      <c r="K103" s="74"/>
      <c r="L103" s="75"/>
    </row>
    <row r="104" spans="1:12" ht="24.95" customHeight="1" x14ac:dyDescent="0.25">
      <c r="A104" s="15">
        <v>99</v>
      </c>
      <c r="B104" s="19" t="s">
        <v>131</v>
      </c>
      <c r="C104" s="20" t="s">
        <v>26</v>
      </c>
      <c r="D104" s="17">
        <v>1</v>
      </c>
      <c r="E104" s="18">
        <v>110000</v>
      </c>
      <c r="F104" s="22">
        <v>20900</v>
      </c>
      <c r="G104" s="22">
        <v>130900</v>
      </c>
      <c r="H104" s="184"/>
      <c r="I104" s="73"/>
      <c r="J104" s="74"/>
      <c r="K104" s="74"/>
      <c r="L104" s="75"/>
    </row>
    <row r="105" spans="1:12" ht="24.95" customHeight="1" x14ac:dyDescent="0.25">
      <c r="A105" s="15">
        <v>100</v>
      </c>
      <c r="B105" s="19" t="s">
        <v>132</v>
      </c>
      <c r="C105" s="20" t="s">
        <v>11</v>
      </c>
      <c r="D105" s="17">
        <v>1</v>
      </c>
      <c r="E105" s="18">
        <v>44243.697478991598</v>
      </c>
      <c r="F105" s="22">
        <v>8406.3025210084015</v>
      </c>
      <c r="G105" s="22">
        <v>52650</v>
      </c>
      <c r="H105" s="184"/>
      <c r="I105" s="73"/>
      <c r="J105" s="74"/>
      <c r="K105" s="74"/>
      <c r="L105" s="75"/>
    </row>
    <row r="106" spans="1:12" ht="24.95" customHeight="1" x14ac:dyDescent="0.25">
      <c r="A106" s="15">
        <v>101</v>
      </c>
      <c r="B106" s="19" t="s">
        <v>133</v>
      </c>
      <c r="C106" s="20" t="s">
        <v>26</v>
      </c>
      <c r="D106" s="17">
        <v>1</v>
      </c>
      <c r="E106" s="18">
        <v>119243.6974789916</v>
      </c>
      <c r="F106" s="22">
        <v>22656.302521008402</v>
      </c>
      <c r="G106" s="22">
        <v>141900</v>
      </c>
      <c r="H106" s="184"/>
      <c r="I106" s="73"/>
      <c r="J106" s="74"/>
      <c r="K106" s="74"/>
      <c r="L106" s="75"/>
    </row>
    <row r="107" spans="1:12" ht="24.95" customHeight="1" x14ac:dyDescent="0.25">
      <c r="A107" s="15">
        <v>102</v>
      </c>
      <c r="B107" s="19" t="s">
        <v>134</v>
      </c>
      <c r="C107" s="20" t="s">
        <v>11</v>
      </c>
      <c r="D107" s="17">
        <v>1</v>
      </c>
      <c r="E107" s="18">
        <v>43109.243697478996</v>
      </c>
      <c r="F107" s="22">
        <v>8190.7563025210038</v>
      </c>
      <c r="G107" s="22">
        <v>51300</v>
      </c>
      <c r="H107" s="184"/>
      <c r="I107" s="73"/>
      <c r="J107" s="74"/>
      <c r="K107" s="74"/>
      <c r="L107" s="75"/>
    </row>
    <row r="108" spans="1:12" ht="24.95" customHeight="1" x14ac:dyDescent="0.25">
      <c r="A108" s="15">
        <v>103</v>
      </c>
      <c r="B108" s="19" t="s">
        <v>135</v>
      </c>
      <c r="C108" s="20" t="s">
        <v>92</v>
      </c>
      <c r="D108" s="17">
        <v>1</v>
      </c>
      <c r="E108" s="18">
        <v>55966.386554621851</v>
      </c>
      <c r="F108" s="22">
        <v>10633.613445378149</v>
      </c>
      <c r="G108" s="22">
        <v>66600</v>
      </c>
      <c r="H108" s="184"/>
      <c r="I108" s="73"/>
      <c r="J108" s="74"/>
      <c r="K108" s="74"/>
      <c r="L108" s="75"/>
    </row>
    <row r="109" spans="1:12" ht="24.95" customHeight="1" x14ac:dyDescent="0.25">
      <c r="A109" s="15">
        <v>104</v>
      </c>
      <c r="B109" s="19" t="s">
        <v>136</v>
      </c>
      <c r="C109" s="20" t="s">
        <v>11</v>
      </c>
      <c r="D109" s="17">
        <v>1</v>
      </c>
      <c r="E109" s="18">
        <v>56722.689075630253</v>
      </c>
      <c r="F109" s="22">
        <v>10777.310924369747</v>
      </c>
      <c r="G109" s="22">
        <v>67500</v>
      </c>
      <c r="H109" s="184"/>
      <c r="I109" s="73"/>
      <c r="J109" s="74"/>
      <c r="K109" s="74"/>
      <c r="L109" s="75"/>
    </row>
    <row r="110" spans="1:12" ht="24.95" customHeight="1" x14ac:dyDescent="0.25">
      <c r="A110" s="15">
        <v>105</v>
      </c>
      <c r="B110" s="19" t="s">
        <v>137</v>
      </c>
      <c r="C110" s="20" t="s">
        <v>11</v>
      </c>
      <c r="D110" s="17">
        <v>1</v>
      </c>
      <c r="E110" s="18">
        <v>48025.210084033613</v>
      </c>
      <c r="F110" s="22">
        <v>9124.7899159663866</v>
      </c>
      <c r="G110" s="22">
        <v>57150</v>
      </c>
      <c r="H110" s="184"/>
      <c r="I110" s="73"/>
      <c r="J110" s="74"/>
      <c r="K110" s="74"/>
      <c r="L110" s="75"/>
    </row>
    <row r="111" spans="1:12" ht="24.95" customHeight="1" x14ac:dyDescent="0.25">
      <c r="A111" s="15">
        <v>106</v>
      </c>
      <c r="B111" s="19" t="s">
        <v>138</v>
      </c>
      <c r="C111" s="20" t="s">
        <v>11</v>
      </c>
      <c r="D111" s="17">
        <v>1</v>
      </c>
      <c r="E111" s="18">
        <v>56344.537815126052</v>
      </c>
      <c r="F111" s="22">
        <v>10705.462184873948</v>
      </c>
      <c r="G111" s="22">
        <v>67050</v>
      </c>
      <c r="H111" s="184"/>
      <c r="I111" s="73"/>
      <c r="J111" s="74"/>
      <c r="K111" s="74"/>
      <c r="L111" s="75"/>
    </row>
    <row r="112" spans="1:12" ht="24.95" customHeight="1" x14ac:dyDescent="0.25">
      <c r="A112" s="15">
        <v>107</v>
      </c>
      <c r="B112" s="19" t="s">
        <v>139</v>
      </c>
      <c r="C112" s="20" t="s">
        <v>11</v>
      </c>
      <c r="D112" s="17">
        <v>1</v>
      </c>
      <c r="E112" s="18">
        <v>48781.512605042022</v>
      </c>
      <c r="F112" s="22">
        <v>9268.4873949579778</v>
      </c>
      <c r="G112" s="22">
        <v>58050</v>
      </c>
      <c r="H112" s="184"/>
      <c r="I112" s="73"/>
      <c r="J112" s="74"/>
      <c r="K112" s="74"/>
      <c r="L112" s="75"/>
    </row>
    <row r="113" spans="1:12" ht="24.95" customHeight="1" x14ac:dyDescent="0.25">
      <c r="A113" s="15">
        <v>108</v>
      </c>
      <c r="B113" s="19" t="s">
        <v>140</v>
      </c>
      <c r="C113" s="20" t="s">
        <v>34</v>
      </c>
      <c r="D113" s="17">
        <v>1</v>
      </c>
      <c r="E113" s="18">
        <v>49537.815126050424</v>
      </c>
      <c r="F113" s="22">
        <v>9412.1848739495763</v>
      </c>
      <c r="G113" s="22">
        <v>58950</v>
      </c>
      <c r="H113" s="184"/>
      <c r="I113" s="73"/>
      <c r="J113" s="74"/>
      <c r="K113" s="74"/>
      <c r="L113" s="75"/>
    </row>
    <row r="114" spans="1:12" ht="24.95" customHeight="1" x14ac:dyDescent="0.25">
      <c r="A114" s="15">
        <v>109</v>
      </c>
      <c r="B114" s="19" t="s">
        <v>330</v>
      </c>
      <c r="C114" s="20" t="s">
        <v>11</v>
      </c>
      <c r="D114" s="17">
        <v>1</v>
      </c>
      <c r="E114" s="18">
        <v>53697.478991596639</v>
      </c>
      <c r="F114" s="22">
        <v>10202.521008403361</v>
      </c>
      <c r="G114" s="22">
        <v>63900</v>
      </c>
      <c r="H114" s="184"/>
      <c r="I114" s="73"/>
      <c r="J114" s="74"/>
      <c r="K114" s="74"/>
      <c r="L114" s="75"/>
    </row>
    <row r="115" spans="1:12" ht="24.95" customHeight="1" x14ac:dyDescent="0.25">
      <c r="A115" s="15">
        <v>110</v>
      </c>
      <c r="B115" s="19" t="s">
        <v>142</v>
      </c>
      <c r="C115" s="20" t="s">
        <v>11</v>
      </c>
      <c r="D115" s="17">
        <v>1</v>
      </c>
      <c r="E115" s="18">
        <v>53319.327731092439</v>
      </c>
      <c r="F115" s="22">
        <v>10130.672268907561</v>
      </c>
      <c r="G115" s="22">
        <v>63450</v>
      </c>
      <c r="H115" s="184"/>
      <c r="I115" s="73"/>
      <c r="J115" s="74"/>
      <c r="K115" s="74"/>
      <c r="L115" s="75"/>
    </row>
    <row r="116" spans="1:12" ht="24.95" customHeight="1" x14ac:dyDescent="0.25">
      <c r="A116" s="15">
        <v>111</v>
      </c>
      <c r="B116" s="19" t="s">
        <v>143</v>
      </c>
      <c r="C116" s="20" t="s">
        <v>11</v>
      </c>
      <c r="D116" s="17">
        <v>1</v>
      </c>
      <c r="E116" s="18">
        <v>55588.23529411765</v>
      </c>
      <c r="F116" s="22">
        <v>10561.76470588235</v>
      </c>
      <c r="G116" s="22">
        <v>66150</v>
      </c>
      <c r="H116" s="184"/>
      <c r="I116" s="73"/>
      <c r="J116" s="74"/>
      <c r="K116" s="74"/>
      <c r="L116" s="75"/>
    </row>
    <row r="117" spans="1:12" ht="24.95" customHeight="1" x14ac:dyDescent="0.25">
      <c r="A117" s="15">
        <v>112</v>
      </c>
      <c r="B117" s="19" t="s">
        <v>144</v>
      </c>
      <c r="C117" s="20" t="s">
        <v>11</v>
      </c>
      <c r="D117" s="17">
        <v>1</v>
      </c>
      <c r="E117" s="18">
        <v>43487.394957983197</v>
      </c>
      <c r="F117" s="22">
        <v>8262.6050420168031</v>
      </c>
      <c r="G117" s="22">
        <v>51750</v>
      </c>
      <c r="H117" s="184"/>
      <c r="I117" s="73"/>
      <c r="J117" s="74"/>
      <c r="K117" s="74"/>
      <c r="L117" s="75"/>
    </row>
    <row r="118" spans="1:12" ht="24.95" customHeight="1" x14ac:dyDescent="0.25">
      <c r="A118" s="15">
        <v>113</v>
      </c>
      <c r="B118" s="19" t="s">
        <v>145</v>
      </c>
      <c r="C118" s="20" t="s">
        <v>11</v>
      </c>
      <c r="D118" s="17">
        <v>1</v>
      </c>
      <c r="E118" s="18">
        <v>56722.689075630253</v>
      </c>
      <c r="F118" s="22">
        <v>10777.310924369747</v>
      </c>
      <c r="G118" s="22">
        <v>67500</v>
      </c>
      <c r="H118" s="184"/>
      <c r="I118" s="73"/>
      <c r="J118" s="74"/>
      <c r="K118" s="74"/>
      <c r="L118" s="75"/>
    </row>
    <row r="119" spans="1:12" ht="24.95" customHeight="1" x14ac:dyDescent="0.25">
      <c r="A119" s="15">
        <v>114</v>
      </c>
      <c r="B119" s="19" t="s">
        <v>146</v>
      </c>
      <c r="C119" s="20" t="s">
        <v>11</v>
      </c>
      <c r="D119" s="17">
        <v>1</v>
      </c>
      <c r="E119" s="18">
        <v>44243.697478991598</v>
      </c>
      <c r="F119" s="22">
        <v>8406.3025210084015</v>
      </c>
      <c r="G119" s="22">
        <v>52650</v>
      </c>
      <c r="H119" s="184"/>
      <c r="I119" s="73"/>
      <c r="J119" s="74"/>
      <c r="K119" s="74"/>
      <c r="L119" s="75"/>
    </row>
    <row r="120" spans="1:12" ht="24.95" customHeight="1" x14ac:dyDescent="0.25">
      <c r="A120" s="15">
        <v>115</v>
      </c>
      <c r="B120" s="19" t="s">
        <v>147</v>
      </c>
      <c r="C120" s="20" t="s">
        <v>11</v>
      </c>
      <c r="D120" s="17">
        <v>1</v>
      </c>
      <c r="E120" s="18">
        <v>44621.848739495799</v>
      </c>
      <c r="F120" s="22">
        <v>8478.1512605042008</v>
      </c>
      <c r="G120" s="22">
        <v>53100</v>
      </c>
      <c r="H120" s="184"/>
      <c r="I120" s="73"/>
      <c r="J120" s="74"/>
      <c r="K120" s="74"/>
      <c r="L120" s="75"/>
    </row>
    <row r="121" spans="1:12" ht="24.95" customHeight="1" x14ac:dyDescent="0.25">
      <c r="A121" s="15">
        <v>116</v>
      </c>
      <c r="B121" s="19" t="s">
        <v>148</v>
      </c>
      <c r="C121" s="20" t="s">
        <v>11</v>
      </c>
      <c r="D121" s="17">
        <v>1</v>
      </c>
      <c r="E121" s="18">
        <v>46890.756302521011</v>
      </c>
      <c r="F121" s="22">
        <v>8909.2436974789889</v>
      </c>
      <c r="G121" s="22">
        <v>55800</v>
      </c>
      <c r="H121" s="184"/>
      <c r="I121" s="73"/>
      <c r="J121" s="74"/>
      <c r="K121" s="74"/>
      <c r="L121" s="75"/>
    </row>
    <row r="122" spans="1:12" ht="24.95" customHeight="1" x14ac:dyDescent="0.25">
      <c r="A122" s="15">
        <v>117</v>
      </c>
      <c r="B122" s="19" t="s">
        <v>331</v>
      </c>
      <c r="C122" s="20" t="s">
        <v>11</v>
      </c>
      <c r="D122" s="17">
        <v>1</v>
      </c>
      <c r="E122" s="18">
        <v>45378.151260504201</v>
      </c>
      <c r="F122" s="22">
        <v>8621.8487394957992</v>
      </c>
      <c r="G122" s="22">
        <v>54000</v>
      </c>
      <c r="H122" s="184"/>
      <c r="I122" s="73"/>
      <c r="J122" s="74"/>
      <c r="K122" s="74"/>
      <c r="L122" s="75"/>
    </row>
    <row r="123" spans="1:12" ht="24.95" customHeight="1" x14ac:dyDescent="0.25">
      <c r="A123" s="15">
        <v>118</v>
      </c>
      <c r="B123" s="19" t="s">
        <v>150</v>
      </c>
      <c r="C123" s="20" t="s">
        <v>11</v>
      </c>
      <c r="D123" s="17">
        <v>1</v>
      </c>
      <c r="E123" s="18">
        <v>50672.268907563026</v>
      </c>
      <c r="F123" s="22">
        <v>9627.731092436974</v>
      </c>
      <c r="G123" s="22">
        <v>60300</v>
      </c>
      <c r="H123" s="184"/>
      <c r="I123" s="73"/>
      <c r="J123" s="74"/>
      <c r="K123" s="74"/>
      <c r="L123" s="75"/>
    </row>
    <row r="124" spans="1:12" ht="24.95" customHeight="1" x14ac:dyDescent="0.25">
      <c r="A124" s="15">
        <v>119</v>
      </c>
      <c r="B124" s="19" t="s">
        <v>151</v>
      </c>
      <c r="C124" s="20" t="s">
        <v>26</v>
      </c>
      <c r="D124" s="17">
        <v>1</v>
      </c>
      <c r="E124" s="18">
        <v>48781.512605042022</v>
      </c>
      <c r="F124" s="22">
        <v>9268.4873949579778</v>
      </c>
      <c r="G124" s="22">
        <v>58050</v>
      </c>
      <c r="H124" s="184"/>
      <c r="I124" s="73"/>
      <c r="J124" s="74"/>
      <c r="K124" s="74"/>
      <c r="L124" s="75"/>
    </row>
    <row r="125" spans="1:12" ht="24.95" customHeight="1" x14ac:dyDescent="0.25">
      <c r="A125" s="15">
        <v>120</v>
      </c>
      <c r="B125" s="19" t="s">
        <v>152</v>
      </c>
      <c r="C125" s="20" t="s">
        <v>11</v>
      </c>
      <c r="D125" s="17">
        <v>1</v>
      </c>
      <c r="E125" s="18">
        <v>48025.210084033613</v>
      </c>
      <c r="F125" s="22">
        <v>9124.7899159663866</v>
      </c>
      <c r="G125" s="22">
        <v>57150</v>
      </c>
      <c r="H125" s="184"/>
      <c r="I125" s="73"/>
      <c r="J125" s="74"/>
      <c r="K125" s="74"/>
      <c r="L125" s="75"/>
    </row>
    <row r="126" spans="1:12" ht="24.95" customHeight="1" x14ac:dyDescent="0.25">
      <c r="A126" s="15">
        <v>121</v>
      </c>
      <c r="B126" s="19" t="s">
        <v>153</v>
      </c>
      <c r="C126" s="20" t="s">
        <v>11</v>
      </c>
      <c r="D126" s="17">
        <v>1</v>
      </c>
      <c r="E126" s="18">
        <v>52941.176470588238</v>
      </c>
      <c r="F126" s="22">
        <v>10058.823529411762</v>
      </c>
      <c r="G126" s="22">
        <v>63000</v>
      </c>
      <c r="H126" s="184"/>
      <c r="I126" s="73"/>
      <c r="J126" s="74"/>
      <c r="K126" s="74"/>
      <c r="L126" s="75"/>
    </row>
    <row r="127" spans="1:12" ht="24.95" customHeight="1" x14ac:dyDescent="0.25">
      <c r="A127" s="15">
        <v>122</v>
      </c>
      <c r="B127" s="19" t="s">
        <v>154</v>
      </c>
      <c r="C127" s="20" t="s">
        <v>11</v>
      </c>
      <c r="D127" s="17">
        <v>1</v>
      </c>
      <c r="E127" s="18">
        <v>50294.117647058825</v>
      </c>
      <c r="F127" s="22">
        <v>9555.8823529411748</v>
      </c>
      <c r="G127" s="22">
        <v>59850</v>
      </c>
      <c r="H127" s="184"/>
      <c r="I127" s="73"/>
      <c r="J127" s="74"/>
      <c r="K127" s="74"/>
      <c r="L127" s="75"/>
    </row>
    <row r="128" spans="1:12" ht="24.95" customHeight="1" x14ac:dyDescent="0.25">
      <c r="A128" s="15">
        <v>123</v>
      </c>
      <c r="B128" s="19" t="s">
        <v>155</v>
      </c>
      <c r="C128" s="20" t="s">
        <v>156</v>
      </c>
      <c r="D128" s="17">
        <v>1</v>
      </c>
      <c r="E128" s="18">
        <v>48025.210084033613</v>
      </c>
      <c r="F128" s="22">
        <v>9124.7899159663866</v>
      </c>
      <c r="G128" s="22">
        <v>57150</v>
      </c>
      <c r="H128" s="184"/>
      <c r="I128" s="73"/>
      <c r="J128" s="74"/>
      <c r="K128" s="74"/>
      <c r="L128" s="75"/>
    </row>
    <row r="129" spans="1:12" ht="24.95" customHeight="1" x14ac:dyDescent="0.25">
      <c r="A129" s="15">
        <v>124</v>
      </c>
      <c r="B129" s="19" t="s">
        <v>157</v>
      </c>
      <c r="C129" s="20" t="s">
        <v>156</v>
      </c>
      <c r="D129" s="17">
        <v>1</v>
      </c>
      <c r="E129" s="18">
        <v>55588.23529411765</v>
      </c>
      <c r="F129" s="22">
        <v>10561.76470588235</v>
      </c>
      <c r="G129" s="22">
        <v>66150</v>
      </c>
      <c r="H129" s="184"/>
      <c r="I129" s="73"/>
      <c r="J129" s="74"/>
      <c r="K129" s="74"/>
      <c r="L129" s="75"/>
    </row>
    <row r="130" spans="1:12" ht="24.95" customHeight="1" x14ac:dyDescent="0.25">
      <c r="A130" s="15">
        <v>125</v>
      </c>
      <c r="B130" s="19" t="s">
        <v>158</v>
      </c>
      <c r="C130" s="20" t="s">
        <v>11</v>
      </c>
      <c r="D130" s="17">
        <v>1</v>
      </c>
      <c r="E130" s="18">
        <v>49159.663865546223</v>
      </c>
      <c r="F130" s="22">
        <v>9340.336134453777</v>
      </c>
      <c r="G130" s="22">
        <v>58500</v>
      </c>
      <c r="H130" s="184"/>
      <c r="I130" s="73"/>
      <c r="J130" s="74"/>
      <c r="K130" s="74"/>
      <c r="L130" s="75"/>
    </row>
    <row r="131" spans="1:12" ht="24.95" customHeight="1" x14ac:dyDescent="0.25">
      <c r="A131" s="15">
        <v>126</v>
      </c>
      <c r="B131" s="19" t="s">
        <v>159</v>
      </c>
      <c r="C131" s="20" t="s">
        <v>11</v>
      </c>
      <c r="D131" s="17">
        <v>1</v>
      </c>
      <c r="E131" s="18">
        <v>53697.478991596639</v>
      </c>
      <c r="F131" s="22">
        <v>10202.521008403361</v>
      </c>
      <c r="G131" s="22">
        <v>63900</v>
      </c>
      <c r="H131" s="184"/>
      <c r="I131" s="73"/>
      <c r="J131" s="74"/>
      <c r="K131" s="74"/>
      <c r="L131" s="75"/>
    </row>
    <row r="132" spans="1:12" ht="24.95" customHeight="1" x14ac:dyDescent="0.25">
      <c r="A132" s="15">
        <v>127</v>
      </c>
      <c r="B132" s="19" t="s">
        <v>160</v>
      </c>
      <c r="C132" s="20" t="s">
        <v>161</v>
      </c>
      <c r="D132" s="17">
        <v>1</v>
      </c>
      <c r="E132" s="18">
        <v>45000</v>
      </c>
      <c r="F132" s="22">
        <v>8550</v>
      </c>
      <c r="G132" s="22">
        <v>53550</v>
      </c>
      <c r="H132" s="184"/>
      <c r="I132" s="73"/>
      <c r="J132" s="74"/>
      <c r="K132" s="74"/>
      <c r="L132" s="75"/>
    </row>
    <row r="133" spans="1:12" ht="24.95" customHeight="1" x14ac:dyDescent="0.25">
      <c r="A133" s="15">
        <v>128</v>
      </c>
      <c r="B133" s="19" t="s">
        <v>162</v>
      </c>
      <c r="C133" s="20" t="s">
        <v>11</v>
      </c>
      <c r="D133" s="17">
        <v>1</v>
      </c>
      <c r="E133" s="18">
        <v>52941.176470588238</v>
      </c>
      <c r="F133" s="22">
        <v>10058.823529411762</v>
      </c>
      <c r="G133" s="22">
        <v>63000</v>
      </c>
      <c r="H133" s="184"/>
      <c r="I133" s="73"/>
      <c r="J133" s="74"/>
      <c r="K133" s="74"/>
      <c r="L133" s="75"/>
    </row>
    <row r="134" spans="1:12" ht="24.95" customHeight="1" x14ac:dyDescent="0.25">
      <c r="A134" s="15">
        <v>129</v>
      </c>
      <c r="B134" s="19" t="s">
        <v>163</v>
      </c>
      <c r="C134" s="20" t="s">
        <v>11</v>
      </c>
      <c r="D134" s="17">
        <v>1</v>
      </c>
      <c r="E134" s="18">
        <v>50294.117647058825</v>
      </c>
      <c r="F134" s="22">
        <v>9555.8823529411748</v>
      </c>
      <c r="G134" s="22">
        <v>59850</v>
      </c>
      <c r="H134" s="184"/>
      <c r="I134" s="73"/>
      <c r="J134" s="74"/>
      <c r="K134" s="74"/>
      <c r="L134" s="75"/>
    </row>
    <row r="135" spans="1:12" ht="24.95" customHeight="1" x14ac:dyDescent="0.25">
      <c r="A135" s="15">
        <v>130</v>
      </c>
      <c r="B135" s="19" t="s">
        <v>164</v>
      </c>
      <c r="C135" s="20" t="s">
        <v>26</v>
      </c>
      <c r="D135" s="17">
        <v>1</v>
      </c>
      <c r="E135" s="18">
        <v>50672.268907563026</v>
      </c>
      <c r="F135" s="22">
        <v>9627.731092436974</v>
      </c>
      <c r="G135" s="22">
        <v>60300</v>
      </c>
      <c r="H135" s="184"/>
      <c r="I135" s="73"/>
      <c r="J135" s="74"/>
      <c r="K135" s="74"/>
      <c r="L135" s="75"/>
    </row>
    <row r="136" spans="1:12" ht="24.95" customHeight="1" x14ac:dyDescent="0.25">
      <c r="A136" s="15">
        <v>131</v>
      </c>
      <c r="B136" s="19" t="s">
        <v>165</v>
      </c>
      <c r="C136" s="20" t="s">
        <v>11</v>
      </c>
      <c r="D136" s="17">
        <v>1</v>
      </c>
      <c r="E136" s="18">
        <v>220168.06722689077</v>
      </c>
      <c r="F136" s="22">
        <v>41831.932773109234</v>
      </c>
      <c r="G136" s="22">
        <v>262000</v>
      </c>
      <c r="H136" s="184"/>
      <c r="I136" s="73"/>
      <c r="J136" s="74"/>
      <c r="K136" s="74"/>
      <c r="L136" s="75"/>
    </row>
    <row r="137" spans="1:12" ht="24.95" customHeight="1" x14ac:dyDescent="0.25">
      <c r="A137" s="15">
        <v>132</v>
      </c>
      <c r="B137" s="19" t="s">
        <v>166</v>
      </c>
      <c r="C137" s="20" t="s">
        <v>11</v>
      </c>
      <c r="D137" s="17">
        <v>1</v>
      </c>
      <c r="E137" s="18">
        <v>210084.03361344538</v>
      </c>
      <c r="F137" s="22">
        <v>39915.966386554617</v>
      </c>
      <c r="G137" s="22">
        <v>250000</v>
      </c>
      <c r="H137" s="184"/>
      <c r="I137" s="73"/>
      <c r="J137" s="74"/>
      <c r="K137" s="74"/>
      <c r="L137" s="75"/>
    </row>
    <row r="138" spans="1:12" ht="24.95" customHeight="1" x14ac:dyDescent="0.25">
      <c r="A138" s="15">
        <v>133</v>
      </c>
      <c r="B138" s="19" t="s">
        <v>167</v>
      </c>
      <c r="C138" s="20" t="s">
        <v>11</v>
      </c>
      <c r="D138" s="17">
        <v>1</v>
      </c>
      <c r="E138" s="18">
        <v>226890.75630252101</v>
      </c>
      <c r="F138" s="22">
        <v>43109.243697478989</v>
      </c>
      <c r="G138" s="22">
        <v>270000</v>
      </c>
      <c r="H138" s="184"/>
      <c r="I138" s="73"/>
      <c r="J138" s="74"/>
      <c r="K138" s="74"/>
      <c r="L138" s="75"/>
    </row>
    <row r="139" spans="1:12" ht="24.95" customHeight="1" x14ac:dyDescent="0.25">
      <c r="A139" s="15">
        <v>134</v>
      </c>
      <c r="B139" s="19" t="s">
        <v>168</v>
      </c>
      <c r="C139" s="20" t="s">
        <v>11</v>
      </c>
      <c r="D139" s="17">
        <v>1</v>
      </c>
      <c r="E139" s="18">
        <v>203361.34453781514</v>
      </c>
      <c r="F139" s="22">
        <v>38638.655462184863</v>
      </c>
      <c r="G139" s="22">
        <v>242000</v>
      </c>
      <c r="H139" s="184"/>
      <c r="I139" s="73"/>
      <c r="J139" s="74"/>
      <c r="K139" s="74"/>
      <c r="L139" s="75"/>
    </row>
    <row r="140" spans="1:12" ht="24.95" customHeight="1" x14ac:dyDescent="0.25">
      <c r="A140" s="15">
        <v>135</v>
      </c>
      <c r="B140" s="19" t="s">
        <v>169</v>
      </c>
      <c r="C140" s="20" t="s">
        <v>11</v>
      </c>
      <c r="D140" s="17">
        <v>1</v>
      </c>
      <c r="E140" s="18">
        <v>216806.72268907563</v>
      </c>
      <c r="F140" s="22">
        <v>41193.277310924372</v>
      </c>
      <c r="G140" s="22">
        <v>258000</v>
      </c>
      <c r="H140" s="184"/>
      <c r="I140" s="73"/>
      <c r="J140" s="74"/>
      <c r="K140" s="74"/>
      <c r="L140" s="75"/>
    </row>
    <row r="141" spans="1:12" ht="24.95" customHeight="1" x14ac:dyDescent="0.25">
      <c r="A141" s="15">
        <v>136</v>
      </c>
      <c r="B141" s="19" t="s">
        <v>170</v>
      </c>
      <c r="C141" s="20" t="s">
        <v>11</v>
      </c>
      <c r="D141" s="17">
        <v>1</v>
      </c>
      <c r="E141" s="18">
        <v>121008.40336134455</v>
      </c>
      <c r="F141" s="22">
        <v>22991.59663865545</v>
      </c>
      <c r="G141" s="22">
        <v>144000</v>
      </c>
      <c r="H141" s="184"/>
      <c r="I141" s="73"/>
      <c r="J141" s="74"/>
      <c r="K141" s="74"/>
      <c r="L141" s="75"/>
    </row>
    <row r="142" spans="1:12" ht="24.95" customHeight="1" x14ac:dyDescent="0.25">
      <c r="A142" s="15">
        <v>137</v>
      </c>
      <c r="B142" s="19" t="s">
        <v>171</v>
      </c>
      <c r="C142" s="20" t="s">
        <v>11</v>
      </c>
      <c r="D142" s="17">
        <v>1</v>
      </c>
      <c r="E142" s="18">
        <v>110084.03361344538</v>
      </c>
      <c r="F142" s="22">
        <v>20915.966386554617</v>
      </c>
      <c r="G142" s="22">
        <v>131000</v>
      </c>
      <c r="H142" s="184"/>
      <c r="I142" s="73"/>
      <c r="J142" s="74"/>
      <c r="K142" s="74"/>
      <c r="L142" s="75"/>
    </row>
    <row r="143" spans="1:12" ht="24.95" customHeight="1" x14ac:dyDescent="0.25">
      <c r="A143" s="15">
        <v>138</v>
      </c>
      <c r="B143" s="19" t="s">
        <v>172</v>
      </c>
      <c r="C143" s="20" t="s">
        <v>11</v>
      </c>
      <c r="D143" s="17">
        <v>1</v>
      </c>
      <c r="E143" s="18">
        <v>93277.310924369755</v>
      </c>
      <c r="F143" s="22">
        <v>17722.689075630245</v>
      </c>
      <c r="G143" s="22">
        <v>111000</v>
      </c>
      <c r="H143" s="184"/>
      <c r="I143" s="73"/>
      <c r="J143" s="74"/>
      <c r="K143" s="74"/>
      <c r="L143" s="75"/>
    </row>
    <row r="144" spans="1:12" ht="24.95" customHeight="1" x14ac:dyDescent="0.25">
      <c r="A144" s="15">
        <v>139</v>
      </c>
      <c r="B144" s="19" t="s">
        <v>173</v>
      </c>
      <c r="C144" s="20" t="s">
        <v>11</v>
      </c>
      <c r="D144" s="17">
        <v>1</v>
      </c>
      <c r="E144" s="18">
        <v>121008.40336134455</v>
      </c>
      <c r="F144" s="22">
        <v>22991.59663865545</v>
      </c>
      <c r="G144" s="22">
        <v>144000</v>
      </c>
      <c r="H144" s="184"/>
      <c r="I144" s="73"/>
      <c r="J144" s="74"/>
      <c r="K144" s="74"/>
      <c r="L144" s="75"/>
    </row>
    <row r="145" spans="1:12" ht="24.95" customHeight="1" x14ac:dyDescent="0.25">
      <c r="A145" s="15">
        <v>140</v>
      </c>
      <c r="B145" s="19" t="s">
        <v>174</v>
      </c>
      <c r="C145" s="20" t="s">
        <v>11</v>
      </c>
      <c r="D145" s="17">
        <v>1</v>
      </c>
      <c r="E145" s="18">
        <v>93277.310924369755</v>
      </c>
      <c r="F145" s="22">
        <v>17722.689075630245</v>
      </c>
      <c r="G145" s="22">
        <v>111000</v>
      </c>
      <c r="H145" s="184"/>
      <c r="I145" s="73"/>
      <c r="J145" s="74"/>
      <c r="K145" s="74"/>
      <c r="L145" s="75"/>
    </row>
    <row r="146" spans="1:12" ht="24.95" customHeight="1" x14ac:dyDescent="0.25">
      <c r="A146" s="15">
        <v>141</v>
      </c>
      <c r="B146" s="19" t="s">
        <v>175</v>
      </c>
      <c r="C146" s="20" t="s">
        <v>11</v>
      </c>
      <c r="D146" s="17">
        <v>1</v>
      </c>
      <c r="E146" s="18">
        <v>103361.34453781514</v>
      </c>
      <c r="F146" s="22">
        <v>19638.655462184863</v>
      </c>
      <c r="G146" s="22">
        <v>123000</v>
      </c>
      <c r="H146" s="184"/>
      <c r="I146" s="73"/>
      <c r="J146" s="74"/>
      <c r="K146" s="74"/>
      <c r="L146" s="75"/>
    </row>
    <row r="147" spans="1:12" ht="24.95" customHeight="1" x14ac:dyDescent="0.25">
      <c r="A147" s="15">
        <v>142</v>
      </c>
      <c r="B147" s="19" t="s">
        <v>176</v>
      </c>
      <c r="C147" s="20" t="s">
        <v>11</v>
      </c>
      <c r="D147" s="17">
        <v>1</v>
      </c>
      <c r="E147" s="18">
        <v>95798.319327731093</v>
      </c>
      <c r="F147" s="22">
        <v>18201.680672268907</v>
      </c>
      <c r="G147" s="22">
        <v>114000</v>
      </c>
      <c r="H147" s="184"/>
      <c r="I147" s="73"/>
      <c r="J147" s="74"/>
      <c r="K147" s="74"/>
      <c r="L147" s="75"/>
    </row>
    <row r="148" spans="1:12" ht="24.95" customHeight="1" x14ac:dyDescent="0.25">
      <c r="A148" s="15">
        <v>143</v>
      </c>
      <c r="B148" s="19" t="s">
        <v>177</v>
      </c>
      <c r="C148" s="20" t="s">
        <v>11</v>
      </c>
      <c r="D148" s="17">
        <v>1</v>
      </c>
      <c r="E148" s="18">
        <v>123529.41176470589</v>
      </c>
      <c r="F148" s="22">
        <v>23470.588235294112</v>
      </c>
      <c r="G148" s="22">
        <v>147000</v>
      </c>
      <c r="H148" s="184"/>
      <c r="I148" s="73"/>
      <c r="J148" s="74"/>
      <c r="K148" s="74"/>
      <c r="L148" s="75"/>
    </row>
    <row r="149" spans="1:12" ht="24.95" customHeight="1" x14ac:dyDescent="0.25">
      <c r="A149" s="15">
        <v>144</v>
      </c>
      <c r="B149" s="19" t="s">
        <v>178</v>
      </c>
      <c r="C149" s="20" t="s">
        <v>11</v>
      </c>
      <c r="D149" s="17">
        <v>1</v>
      </c>
      <c r="E149" s="18">
        <v>120168.06722689077</v>
      </c>
      <c r="F149" s="22">
        <v>22831.932773109234</v>
      </c>
      <c r="G149" s="22">
        <v>143000</v>
      </c>
      <c r="H149" s="184"/>
      <c r="I149" s="73"/>
      <c r="J149" s="74"/>
      <c r="K149" s="74"/>
      <c r="L149" s="75"/>
    </row>
    <row r="150" spans="1:12" ht="24.95" customHeight="1" x14ac:dyDescent="0.25">
      <c r="A150" s="15">
        <v>145</v>
      </c>
      <c r="B150" s="19" t="s">
        <v>179</v>
      </c>
      <c r="C150" s="20" t="s">
        <v>11</v>
      </c>
      <c r="D150" s="17">
        <v>1</v>
      </c>
      <c r="E150" s="18">
        <v>110924.36974789917</v>
      </c>
      <c r="F150" s="22">
        <v>21075.630252100833</v>
      </c>
      <c r="G150" s="22">
        <v>132000</v>
      </c>
      <c r="H150" s="184"/>
      <c r="I150" s="73"/>
      <c r="J150" s="74"/>
      <c r="K150" s="74"/>
      <c r="L150" s="75"/>
    </row>
    <row r="151" spans="1:12" ht="24.95" customHeight="1" x14ac:dyDescent="0.25">
      <c r="A151" s="15">
        <v>146</v>
      </c>
      <c r="B151" s="19" t="s">
        <v>180</v>
      </c>
      <c r="C151" s="20" t="s">
        <v>11</v>
      </c>
      <c r="D151" s="17">
        <v>1</v>
      </c>
      <c r="E151" s="18">
        <v>104201.68067226891</v>
      </c>
      <c r="F151" s="22">
        <v>19798.319327731093</v>
      </c>
      <c r="G151" s="22">
        <v>124000</v>
      </c>
      <c r="H151" s="184"/>
      <c r="I151" s="73"/>
      <c r="J151" s="74"/>
      <c r="K151" s="74"/>
      <c r="L151" s="75"/>
    </row>
    <row r="152" spans="1:12" ht="24.95" customHeight="1" x14ac:dyDescent="0.25">
      <c r="A152" s="15">
        <v>147</v>
      </c>
      <c r="B152" s="19" t="s">
        <v>181</v>
      </c>
      <c r="C152" s="20" t="s">
        <v>11</v>
      </c>
      <c r="D152" s="17">
        <v>1</v>
      </c>
      <c r="E152" s="18">
        <v>92436.97478991597</v>
      </c>
      <c r="F152" s="22">
        <v>17563.02521008403</v>
      </c>
      <c r="G152" s="22">
        <v>110000</v>
      </c>
      <c r="H152" s="184"/>
      <c r="I152" s="73"/>
      <c r="J152" s="74"/>
      <c r="K152" s="74"/>
      <c r="L152" s="75"/>
    </row>
    <row r="153" spans="1:12" ht="24.95" customHeight="1" x14ac:dyDescent="0.25">
      <c r="A153" s="15">
        <v>148</v>
      </c>
      <c r="B153" s="19" t="s">
        <v>182</v>
      </c>
      <c r="C153" s="20" t="s">
        <v>11</v>
      </c>
      <c r="D153" s="17">
        <v>1</v>
      </c>
      <c r="E153" s="18">
        <v>109243.6974789916</v>
      </c>
      <c r="F153" s="22">
        <v>20756.302521008402</v>
      </c>
      <c r="G153" s="22">
        <v>130000</v>
      </c>
      <c r="H153" s="184"/>
      <c r="I153" s="73"/>
      <c r="J153" s="74"/>
      <c r="K153" s="74"/>
      <c r="L153" s="75"/>
    </row>
    <row r="154" spans="1:12" ht="24.95" customHeight="1" x14ac:dyDescent="0.25">
      <c r="A154" s="15">
        <v>149</v>
      </c>
      <c r="B154" s="19" t="s">
        <v>183</v>
      </c>
      <c r="C154" s="20" t="s">
        <v>11</v>
      </c>
      <c r="D154" s="17">
        <v>1</v>
      </c>
      <c r="E154" s="18">
        <v>97478.991596638662</v>
      </c>
      <c r="F154" s="22">
        <v>18521.008403361338</v>
      </c>
      <c r="G154" s="22">
        <v>116000</v>
      </c>
      <c r="H154" s="184"/>
      <c r="I154" s="73"/>
      <c r="J154" s="74"/>
      <c r="K154" s="74"/>
      <c r="L154" s="75"/>
    </row>
    <row r="155" spans="1:12" ht="24.95" customHeight="1" x14ac:dyDescent="0.25">
      <c r="A155" s="15">
        <v>150</v>
      </c>
      <c r="B155" s="19" t="s">
        <v>184</v>
      </c>
      <c r="C155" s="20" t="s">
        <v>11</v>
      </c>
      <c r="D155" s="17">
        <v>1</v>
      </c>
      <c r="E155" s="18">
        <v>110084.03361344538</v>
      </c>
      <c r="F155" s="22">
        <v>20915.966386554617</v>
      </c>
      <c r="G155" s="22">
        <v>131000</v>
      </c>
      <c r="H155" s="184"/>
      <c r="I155" s="73"/>
      <c r="J155" s="74"/>
      <c r="K155" s="74"/>
      <c r="L155" s="75"/>
    </row>
    <row r="156" spans="1:12" ht="24.95" customHeight="1" x14ac:dyDescent="0.25">
      <c r="A156" s="15">
        <v>151</v>
      </c>
      <c r="B156" s="19" t="s">
        <v>185</v>
      </c>
      <c r="C156" s="20" t="s">
        <v>11</v>
      </c>
      <c r="D156" s="17">
        <v>1</v>
      </c>
      <c r="E156" s="18">
        <v>100000</v>
      </c>
      <c r="F156" s="22">
        <v>19000</v>
      </c>
      <c r="G156" s="22">
        <v>119000</v>
      </c>
      <c r="H156" s="184"/>
      <c r="I156" s="73"/>
      <c r="J156" s="74"/>
      <c r="K156" s="74"/>
      <c r="L156" s="75"/>
    </row>
    <row r="157" spans="1:12" ht="24.95" customHeight="1" x14ac:dyDescent="0.25">
      <c r="A157" s="15">
        <v>152</v>
      </c>
      <c r="B157" s="19" t="s">
        <v>186</v>
      </c>
      <c r="C157" s="20" t="s">
        <v>11</v>
      </c>
      <c r="D157" s="17">
        <v>1</v>
      </c>
      <c r="E157" s="18">
        <v>116806.72268907563</v>
      </c>
      <c r="F157" s="22">
        <v>22193.277310924372</v>
      </c>
      <c r="G157" s="22">
        <v>139000</v>
      </c>
      <c r="H157" s="184"/>
      <c r="I157" s="73"/>
      <c r="J157" s="74"/>
      <c r="K157" s="74"/>
      <c r="L157" s="75"/>
    </row>
    <row r="158" spans="1:12" ht="24.95" customHeight="1" x14ac:dyDescent="0.25">
      <c r="A158" s="15">
        <v>153</v>
      </c>
      <c r="B158" s="19" t="s">
        <v>187</v>
      </c>
      <c r="C158" s="20" t="s">
        <v>11</v>
      </c>
      <c r="D158" s="17">
        <v>1</v>
      </c>
      <c r="E158" s="18">
        <v>104201.68067226891</v>
      </c>
      <c r="F158" s="22">
        <v>19798.319327731093</v>
      </c>
      <c r="G158" s="22">
        <v>124000</v>
      </c>
      <c r="H158" s="184"/>
      <c r="I158" s="73"/>
      <c r="J158" s="74"/>
      <c r="K158" s="74"/>
      <c r="L158" s="75"/>
    </row>
    <row r="159" spans="1:12" ht="24.95" customHeight="1" x14ac:dyDescent="0.25">
      <c r="A159" s="15">
        <v>154</v>
      </c>
      <c r="B159" s="19" t="s">
        <v>188</v>
      </c>
      <c r="C159" s="20" t="s">
        <v>11</v>
      </c>
      <c r="D159" s="17">
        <v>1</v>
      </c>
      <c r="E159" s="18">
        <v>100840.33613445378</v>
      </c>
      <c r="F159" s="22">
        <v>19159.663865546216</v>
      </c>
      <c r="G159" s="22">
        <v>120000</v>
      </c>
      <c r="H159" s="184"/>
      <c r="I159" s="73"/>
      <c r="J159" s="74"/>
      <c r="K159" s="74"/>
      <c r="L159" s="75"/>
    </row>
    <row r="160" spans="1:12" ht="24.95" customHeight="1" x14ac:dyDescent="0.25">
      <c r="A160" s="15">
        <v>155</v>
      </c>
      <c r="B160" s="19" t="s">
        <v>189</v>
      </c>
      <c r="C160" s="20" t="s">
        <v>11</v>
      </c>
      <c r="D160" s="17">
        <v>1</v>
      </c>
      <c r="E160" s="18">
        <v>96638.655462184877</v>
      </c>
      <c r="F160" s="22">
        <v>18361.344537815123</v>
      </c>
      <c r="G160" s="22">
        <v>115000</v>
      </c>
      <c r="H160" s="184"/>
      <c r="I160" s="73"/>
      <c r="J160" s="74"/>
      <c r="K160" s="74"/>
      <c r="L160" s="75"/>
    </row>
    <row r="161" spans="1:12" ht="24.95" customHeight="1" x14ac:dyDescent="0.25">
      <c r="A161" s="15">
        <v>156</v>
      </c>
      <c r="B161" s="19" t="s">
        <v>190</v>
      </c>
      <c r="C161" s="20" t="s">
        <v>76</v>
      </c>
      <c r="D161" s="17">
        <v>1</v>
      </c>
      <c r="E161" s="18">
        <v>115966.38655462186</v>
      </c>
      <c r="F161" s="22">
        <v>22033.613445378141</v>
      </c>
      <c r="G161" s="22">
        <v>138000</v>
      </c>
      <c r="H161" s="184"/>
      <c r="I161" s="73"/>
      <c r="J161" s="74"/>
      <c r="K161" s="74"/>
      <c r="L161" s="75"/>
    </row>
    <row r="162" spans="1:12" ht="24.95" customHeight="1" x14ac:dyDescent="0.25">
      <c r="A162" s="15">
        <v>157</v>
      </c>
      <c r="B162" s="19" t="s">
        <v>191</v>
      </c>
      <c r="C162" s="20" t="s">
        <v>76</v>
      </c>
      <c r="D162" s="17">
        <v>1</v>
      </c>
      <c r="E162" s="18">
        <v>112605.04201680672</v>
      </c>
      <c r="F162" s="22">
        <v>21394.957983193279</v>
      </c>
      <c r="G162" s="22">
        <v>134000</v>
      </c>
      <c r="H162" s="184"/>
      <c r="I162" s="73"/>
      <c r="J162" s="74"/>
      <c r="K162" s="74"/>
      <c r="L162" s="75"/>
    </row>
    <row r="163" spans="1:12" ht="24.95" customHeight="1" x14ac:dyDescent="0.25">
      <c r="A163" s="15">
        <v>158</v>
      </c>
      <c r="B163" s="19" t="s">
        <v>192</v>
      </c>
      <c r="C163" s="20" t="s">
        <v>87</v>
      </c>
      <c r="D163" s="17">
        <v>1</v>
      </c>
      <c r="E163" s="18">
        <v>115966.38655462186</v>
      </c>
      <c r="F163" s="22">
        <v>22033.613445378141</v>
      </c>
      <c r="G163" s="22">
        <v>138000</v>
      </c>
      <c r="H163" s="184"/>
      <c r="I163" s="73"/>
      <c r="J163" s="74"/>
      <c r="K163" s="74"/>
      <c r="L163" s="75"/>
    </row>
    <row r="164" spans="1:12" ht="24.95" customHeight="1" x14ac:dyDescent="0.25">
      <c r="A164" s="15">
        <v>159</v>
      </c>
      <c r="B164" s="19" t="s">
        <v>193</v>
      </c>
      <c r="C164" s="20" t="s">
        <v>87</v>
      </c>
      <c r="D164" s="17">
        <v>1</v>
      </c>
      <c r="E164" s="18">
        <v>100000</v>
      </c>
      <c r="F164" s="22">
        <v>19000</v>
      </c>
      <c r="G164" s="22">
        <v>119000</v>
      </c>
      <c r="H164" s="184"/>
      <c r="I164" s="73"/>
      <c r="J164" s="74"/>
      <c r="K164" s="74"/>
      <c r="L164" s="75"/>
    </row>
    <row r="165" spans="1:12" ht="24.95" customHeight="1" x14ac:dyDescent="0.25">
      <c r="A165" s="15">
        <v>160</v>
      </c>
      <c r="B165" s="19" t="s">
        <v>194</v>
      </c>
      <c r="C165" s="20" t="s">
        <v>195</v>
      </c>
      <c r="D165" s="17">
        <v>1</v>
      </c>
      <c r="E165" s="18">
        <v>93277.310924369755</v>
      </c>
      <c r="F165" s="22">
        <v>17722.689075630245</v>
      </c>
      <c r="G165" s="22">
        <v>111000</v>
      </c>
      <c r="H165" s="184"/>
      <c r="I165" s="73"/>
      <c r="J165" s="74"/>
      <c r="K165" s="74"/>
      <c r="L165" s="75"/>
    </row>
    <row r="166" spans="1:12" ht="24.95" customHeight="1" x14ac:dyDescent="0.25">
      <c r="A166" s="15">
        <v>161</v>
      </c>
      <c r="B166" s="19" t="s">
        <v>196</v>
      </c>
      <c r="C166" s="20" t="s">
        <v>26</v>
      </c>
      <c r="D166" s="17">
        <v>1</v>
      </c>
      <c r="E166" s="18">
        <v>123529.41176470589</v>
      </c>
      <c r="F166" s="22">
        <v>23470.588235294112</v>
      </c>
      <c r="G166" s="22">
        <v>147000</v>
      </c>
      <c r="H166" s="184"/>
      <c r="I166" s="73"/>
      <c r="J166" s="74"/>
      <c r="K166" s="74"/>
      <c r="L166" s="75"/>
    </row>
    <row r="167" spans="1:12" ht="24.95" customHeight="1" x14ac:dyDescent="0.25">
      <c r="A167" s="15">
        <v>162</v>
      </c>
      <c r="B167" s="19" t="s">
        <v>197</v>
      </c>
      <c r="C167" s="20" t="s">
        <v>11</v>
      </c>
      <c r="D167" s="17">
        <v>1</v>
      </c>
      <c r="E167" s="18">
        <v>122689.0756302521</v>
      </c>
      <c r="F167" s="22">
        <v>23310.924369747896</v>
      </c>
      <c r="G167" s="22">
        <v>146000</v>
      </c>
      <c r="H167" s="184"/>
      <c r="I167" s="73"/>
      <c r="J167" s="74"/>
      <c r="K167" s="74"/>
      <c r="L167" s="75"/>
    </row>
    <row r="168" spans="1:12" ht="24.95" customHeight="1" x14ac:dyDescent="0.25">
      <c r="A168" s="15">
        <v>163</v>
      </c>
      <c r="B168" s="19" t="s">
        <v>198</v>
      </c>
      <c r="C168" s="20" t="s">
        <v>195</v>
      </c>
      <c r="D168" s="17">
        <v>1</v>
      </c>
      <c r="E168" s="18">
        <v>96638.655462184877</v>
      </c>
      <c r="F168" s="22">
        <v>18361.344537815123</v>
      </c>
      <c r="G168" s="22">
        <v>115000</v>
      </c>
      <c r="H168" s="184"/>
      <c r="I168" s="73"/>
      <c r="J168" s="74"/>
      <c r="K168" s="74"/>
      <c r="L168" s="75"/>
    </row>
    <row r="169" spans="1:12" ht="24.95" customHeight="1" x14ac:dyDescent="0.25">
      <c r="A169" s="15">
        <v>164</v>
      </c>
      <c r="B169" s="19" t="s">
        <v>199</v>
      </c>
      <c r="C169" s="20" t="s">
        <v>11</v>
      </c>
      <c r="D169" s="17">
        <v>1</v>
      </c>
      <c r="E169" s="18">
        <v>126050.42016806723</v>
      </c>
      <c r="F169" s="22">
        <v>23949.579831932773</v>
      </c>
      <c r="G169" s="22">
        <v>150000</v>
      </c>
      <c r="H169" s="184"/>
      <c r="I169" s="73"/>
      <c r="J169" s="74"/>
      <c r="K169" s="74"/>
      <c r="L169" s="75"/>
    </row>
    <row r="170" spans="1:12" ht="24.95" customHeight="1" x14ac:dyDescent="0.25">
      <c r="A170" s="15">
        <v>165</v>
      </c>
      <c r="B170" s="19" t="s">
        <v>200</v>
      </c>
      <c r="C170" s="20" t="s">
        <v>11</v>
      </c>
      <c r="D170" s="17">
        <v>1</v>
      </c>
      <c r="E170" s="18">
        <v>660504.20168067235</v>
      </c>
      <c r="F170" s="22">
        <v>125495.79831932765</v>
      </c>
      <c r="G170" s="22">
        <v>786000</v>
      </c>
      <c r="H170" s="184"/>
      <c r="I170" s="73"/>
      <c r="J170" s="74"/>
      <c r="K170" s="74"/>
      <c r="L170" s="75"/>
    </row>
    <row r="171" spans="1:12" ht="24.95" customHeight="1" x14ac:dyDescent="0.25">
      <c r="A171" s="15">
        <v>166</v>
      </c>
      <c r="B171" s="19" t="s">
        <v>201</v>
      </c>
      <c r="C171" s="20" t="s">
        <v>11</v>
      </c>
      <c r="D171" s="17">
        <v>1</v>
      </c>
      <c r="E171" s="18">
        <v>223865.5462184874</v>
      </c>
      <c r="F171" s="22">
        <v>42534.453781512595</v>
      </c>
      <c r="G171" s="22">
        <v>266400</v>
      </c>
      <c r="H171" s="184"/>
      <c r="I171" s="73"/>
      <c r="J171" s="74"/>
      <c r="K171" s="74"/>
      <c r="L171" s="75"/>
    </row>
    <row r="172" spans="1:12" ht="24.95" customHeight="1" x14ac:dyDescent="0.25">
      <c r="A172" s="15">
        <v>167</v>
      </c>
      <c r="B172" s="19" t="s">
        <v>332</v>
      </c>
      <c r="C172" s="20" t="s">
        <v>11</v>
      </c>
      <c r="D172" s="17">
        <v>1</v>
      </c>
      <c r="E172" s="18">
        <v>202689.0756302521</v>
      </c>
      <c r="F172" s="22">
        <v>38510.924369747896</v>
      </c>
      <c r="G172" s="22">
        <v>241200</v>
      </c>
      <c r="H172" s="184"/>
      <c r="I172" s="73"/>
      <c r="J172" s="74"/>
      <c r="K172" s="74"/>
      <c r="L172" s="75"/>
    </row>
    <row r="173" spans="1:12" ht="24.95" customHeight="1" x14ac:dyDescent="0.25">
      <c r="A173" s="15">
        <v>168</v>
      </c>
      <c r="B173" s="19" t="s">
        <v>203</v>
      </c>
      <c r="C173" s="20" t="s">
        <v>76</v>
      </c>
      <c r="D173" s="17">
        <v>1</v>
      </c>
      <c r="E173" s="18">
        <v>223865.5462184874</v>
      </c>
      <c r="F173" s="22">
        <v>42534.453781512595</v>
      </c>
      <c r="G173" s="22">
        <v>266400</v>
      </c>
      <c r="H173" s="184"/>
      <c r="I173" s="73"/>
      <c r="J173" s="74"/>
      <c r="K173" s="74"/>
      <c r="L173" s="75"/>
    </row>
    <row r="174" spans="1:12" ht="24.95" customHeight="1" x14ac:dyDescent="0.25">
      <c r="A174" s="15">
        <v>169</v>
      </c>
      <c r="B174" s="19" t="s">
        <v>333</v>
      </c>
      <c r="C174" s="20" t="s">
        <v>87</v>
      </c>
      <c r="D174" s="17">
        <v>1</v>
      </c>
      <c r="E174" s="18">
        <v>183025.21008403364</v>
      </c>
      <c r="F174" s="22">
        <v>34774.789915966365</v>
      </c>
      <c r="G174" s="22">
        <v>217800</v>
      </c>
      <c r="H174" s="184"/>
      <c r="I174" s="73"/>
      <c r="J174" s="74"/>
      <c r="K174" s="74"/>
      <c r="L174" s="75"/>
    </row>
    <row r="175" spans="1:12" ht="24.95" customHeight="1" x14ac:dyDescent="0.25">
      <c r="A175" s="15">
        <v>170</v>
      </c>
      <c r="B175" s="19" t="s">
        <v>205</v>
      </c>
      <c r="C175" s="20" t="s">
        <v>11</v>
      </c>
      <c r="D175" s="17">
        <v>1</v>
      </c>
      <c r="E175" s="18">
        <v>207226.89075630254</v>
      </c>
      <c r="F175" s="22">
        <v>39373.109243697458</v>
      </c>
      <c r="G175" s="22">
        <v>246600</v>
      </c>
      <c r="H175" s="184"/>
      <c r="I175" s="73"/>
      <c r="J175" s="74"/>
      <c r="K175" s="74"/>
      <c r="L175" s="75"/>
    </row>
    <row r="176" spans="1:12" ht="24.95" customHeight="1" x14ac:dyDescent="0.25">
      <c r="A176" s="15">
        <v>171</v>
      </c>
      <c r="B176" s="19" t="s">
        <v>206</v>
      </c>
      <c r="C176" s="20" t="s">
        <v>11</v>
      </c>
      <c r="D176" s="17">
        <v>1</v>
      </c>
      <c r="E176" s="18">
        <v>184537.81512605044</v>
      </c>
      <c r="F176" s="22">
        <v>35062.184873949562</v>
      </c>
      <c r="G176" s="22">
        <v>219600</v>
      </c>
      <c r="H176" s="184"/>
      <c r="I176" s="73"/>
      <c r="J176" s="74"/>
      <c r="K176" s="74"/>
      <c r="L176" s="75"/>
    </row>
    <row r="177" spans="1:12" ht="24.95" customHeight="1" x14ac:dyDescent="0.25">
      <c r="A177" s="15">
        <v>172</v>
      </c>
      <c r="B177" s="19" t="s">
        <v>207</v>
      </c>
      <c r="C177" s="20" t="s">
        <v>11</v>
      </c>
      <c r="D177" s="17">
        <v>1</v>
      </c>
      <c r="E177" s="18">
        <v>169411.76470588235</v>
      </c>
      <c r="F177" s="22">
        <v>32188.23529411765</v>
      </c>
      <c r="G177" s="22">
        <v>201600</v>
      </c>
      <c r="H177" s="184"/>
      <c r="I177" s="73"/>
      <c r="J177" s="74"/>
      <c r="K177" s="74"/>
      <c r="L177" s="75"/>
    </row>
    <row r="178" spans="1:12" ht="24.95" customHeight="1" x14ac:dyDescent="0.25">
      <c r="A178" s="15">
        <v>173</v>
      </c>
      <c r="B178" s="19" t="s">
        <v>208</v>
      </c>
      <c r="C178" s="20" t="s">
        <v>34</v>
      </c>
      <c r="D178" s="17">
        <v>1</v>
      </c>
      <c r="E178" s="18">
        <v>196638.65546218489</v>
      </c>
      <c r="F178" s="22">
        <v>37361.344537815108</v>
      </c>
      <c r="G178" s="22">
        <v>234000</v>
      </c>
      <c r="H178" s="184"/>
      <c r="I178" s="73"/>
      <c r="J178" s="74"/>
      <c r="K178" s="74"/>
      <c r="L178" s="75"/>
    </row>
    <row r="179" spans="1:12" ht="24.95" customHeight="1" x14ac:dyDescent="0.25">
      <c r="A179" s="15">
        <v>174</v>
      </c>
      <c r="B179" s="19" t="s">
        <v>209</v>
      </c>
      <c r="C179" s="20" t="s">
        <v>92</v>
      </c>
      <c r="D179" s="17">
        <v>1</v>
      </c>
      <c r="E179" s="18">
        <v>176974.78991596639</v>
      </c>
      <c r="F179" s="22">
        <v>33625.210084033606</v>
      </c>
      <c r="G179" s="22">
        <v>210600</v>
      </c>
      <c r="H179" s="184"/>
      <c r="I179" s="73"/>
      <c r="J179" s="74"/>
      <c r="K179" s="74"/>
      <c r="L179" s="75"/>
    </row>
    <row r="180" spans="1:12" ht="24.95" customHeight="1" x14ac:dyDescent="0.25">
      <c r="A180" s="15">
        <v>175</v>
      </c>
      <c r="B180" s="19" t="s">
        <v>210</v>
      </c>
      <c r="C180" s="20" t="s">
        <v>11</v>
      </c>
      <c r="D180" s="17">
        <v>1</v>
      </c>
      <c r="E180" s="18">
        <v>190588.23529411765</v>
      </c>
      <c r="F180" s="22">
        <v>36211.76470588235</v>
      </c>
      <c r="G180" s="22">
        <v>226800</v>
      </c>
      <c r="H180" s="184"/>
      <c r="I180" s="73"/>
      <c r="J180" s="74"/>
      <c r="K180" s="74"/>
      <c r="L180" s="75"/>
    </row>
    <row r="181" spans="1:12" ht="24.95" customHeight="1" x14ac:dyDescent="0.25">
      <c r="A181" s="15">
        <v>176</v>
      </c>
      <c r="B181" s="19" t="s">
        <v>211</v>
      </c>
      <c r="C181" s="20" t="s">
        <v>11</v>
      </c>
      <c r="D181" s="17">
        <v>1</v>
      </c>
      <c r="E181" s="18">
        <v>202689.0756302521</v>
      </c>
      <c r="F181" s="22">
        <v>38510.924369747896</v>
      </c>
      <c r="G181" s="22">
        <v>241200</v>
      </c>
      <c r="H181" s="184"/>
      <c r="I181" s="73"/>
      <c r="J181" s="74"/>
      <c r="K181" s="74"/>
      <c r="L181" s="75"/>
    </row>
    <row r="182" spans="1:12" ht="24.95" customHeight="1" x14ac:dyDescent="0.25">
      <c r="A182" s="15">
        <v>177</v>
      </c>
      <c r="B182" s="19" t="s">
        <v>212</v>
      </c>
      <c r="C182" s="20" t="s">
        <v>11</v>
      </c>
      <c r="D182" s="17">
        <v>1</v>
      </c>
      <c r="E182" s="18">
        <v>195126.05042016809</v>
      </c>
      <c r="F182" s="22">
        <v>37073.949579831911</v>
      </c>
      <c r="G182" s="22">
        <v>232200</v>
      </c>
      <c r="H182" s="184"/>
      <c r="I182" s="73"/>
      <c r="J182" s="74"/>
      <c r="K182" s="74"/>
      <c r="L182" s="75"/>
    </row>
    <row r="183" spans="1:12" ht="24.95" customHeight="1" x14ac:dyDescent="0.25">
      <c r="A183" s="15">
        <v>178</v>
      </c>
      <c r="B183" s="19" t="s">
        <v>213</v>
      </c>
      <c r="C183" s="20" t="s">
        <v>11</v>
      </c>
      <c r="D183" s="17">
        <v>1</v>
      </c>
      <c r="E183" s="18">
        <v>205714.28571428571</v>
      </c>
      <c r="F183" s="22">
        <v>39085.71428571429</v>
      </c>
      <c r="G183" s="22">
        <v>244800</v>
      </c>
      <c r="H183" s="184"/>
      <c r="I183" s="73"/>
      <c r="J183" s="74"/>
      <c r="K183" s="74"/>
      <c r="L183" s="75"/>
    </row>
    <row r="184" spans="1:12" ht="24.95" customHeight="1" x14ac:dyDescent="0.25">
      <c r="A184" s="15">
        <v>179</v>
      </c>
      <c r="B184" s="19" t="s">
        <v>214</v>
      </c>
      <c r="C184" s="20" t="s">
        <v>26</v>
      </c>
      <c r="D184" s="17">
        <v>1</v>
      </c>
      <c r="E184" s="18">
        <v>217815.12605042016</v>
      </c>
      <c r="F184" s="22">
        <v>41384.873949579836</v>
      </c>
      <c r="G184" s="22">
        <v>259200</v>
      </c>
      <c r="H184" s="184"/>
      <c r="I184" s="73"/>
      <c r="J184" s="74"/>
      <c r="K184" s="74"/>
      <c r="L184" s="75"/>
    </row>
    <row r="185" spans="1:12" ht="24.95" customHeight="1" x14ac:dyDescent="0.25">
      <c r="A185" s="15">
        <v>180</v>
      </c>
      <c r="B185" s="19" t="s">
        <v>215</v>
      </c>
      <c r="C185" s="20" t="s">
        <v>11</v>
      </c>
      <c r="D185" s="17">
        <v>1</v>
      </c>
      <c r="E185" s="18">
        <v>207226.89075630254</v>
      </c>
      <c r="F185" s="22">
        <v>39373.109243697458</v>
      </c>
      <c r="G185" s="22">
        <v>246600</v>
      </c>
      <c r="H185" s="184"/>
      <c r="I185" s="73"/>
      <c r="J185" s="74"/>
      <c r="K185" s="74"/>
      <c r="L185" s="75"/>
    </row>
    <row r="186" spans="1:12" ht="24.95" customHeight="1" x14ac:dyDescent="0.25">
      <c r="A186" s="15">
        <v>181</v>
      </c>
      <c r="B186" s="19" t="s">
        <v>216</v>
      </c>
      <c r="C186" s="20" t="s">
        <v>11</v>
      </c>
      <c r="D186" s="17">
        <v>1</v>
      </c>
      <c r="E186" s="18">
        <v>193613.44537815126</v>
      </c>
      <c r="F186" s="22">
        <v>36786.554621848743</v>
      </c>
      <c r="G186" s="22">
        <v>230400</v>
      </c>
      <c r="H186" s="184"/>
      <c r="I186" s="73"/>
      <c r="J186" s="74"/>
      <c r="K186" s="74"/>
      <c r="L186" s="75"/>
    </row>
    <row r="187" spans="1:12" ht="24.95" customHeight="1" x14ac:dyDescent="0.25">
      <c r="A187" s="15">
        <v>182</v>
      </c>
      <c r="B187" s="19" t="s">
        <v>217</v>
      </c>
      <c r="C187" s="20" t="s">
        <v>11</v>
      </c>
      <c r="D187" s="17">
        <v>1</v>
      </c>
      <c r="E187" s="18">
        <v>186050.42016806724</v>
      </c>
      <c r="F187" s="22">
        <v>35349.579831932759</v>
      </c>
      <c r="G187" s="22">
        <v>221400</v>
      </c>
      <c r="H187" s="184"/>
      <c r="I187" s="73"/>
      <c r="J187" s="74"/>
      <c r="K187" s="74"/>
      <c r="L187" s="75"/>
    </row>
    <row r="188" spans="1:12" ht="24.95" customHeight="1" x14ac:dyDescent="0.25">
      <c r="A188" s="15">
        <v>183</v>
      </c>
      <c r="B188" s="19" t="s">
        <v>218</v>
      </c>
      <c r="C188" s="20" t="s">
        <v>11</v>
      </c>
      <c r="D188" s="17">
        <v>1</v>
      </c>
      <c r="E188" s="18">
        <v>204201.68067226891</v>
      </c>
      <c r="F188" s="22">
        <v>38798.319327731093</v>
      </c>
      <c r="G188" s="22">
        <v>243000</v>
      </c>
      <c r="H188" s="184"/>
      <c r="I188" s="73"/>
      <c r="J188" s="74"/>
      <c r="K188" s="74"/>
      <c r="L188" s="75"/>
    </row>
    <row r="189" spans="1:12" ht="24.95" customHeight="1" x14ac:dyDescent="0.25">
      <c r="A189" s="15">
        <v>184</v>
      </c>
      <c r="B189" s="19" t="s">
        <v>219</v>
      </c>
      <c r="C189" s="20" t="s">
        <v>11</v>
      </c>
      <c r="D189" s="17">
        <v>1</v>
      </c>
      <c r="E189" s="18">
        <v>169411.76470588235</v>
      </c>
      <c r="F189" s="22">
        <v>32188.23529411765</v>
      </c>
      <c r="G189" s="22">
        <v>201600</v>
      </c>
      <c r="H189" s="184"/>
      <c r="I189" s="73"/>
      <c r="J189" s="74"/>
      <c r="K189" s="74"/>
      <c r="L189" s="75"/>
    </row>
    <row r="190" spans="1:12" ht="24.95" customHeight="1" x14ac:dyDescent="0.25">
      <c r="A190" s="15">
        <v>185</v>
      </c>
      <c r="B190" s="19" t="s">
        <v>220</v>
      </c>
      <c r="C190" s="20" t="s">
        <v>11</v>
      </c>
      <c r="D190" s="17">
        <v>1</v>
      </c>
      <c r="E190" s="18">
        <v>184537.81512605044</v>
      </c>
      <c r="F190" s="22">
        <v>35062.184873949562</v>
      </c>
      <c r="G190" s="22">
        <v>219600</v>
      </c>
      <c r="H190" s="184"/>
      <c r="I190" s="73"/>
      <c r="J190" s="74"/>
      <c r="K190" s="74"/>
      <c r="L190" s="75"/>
    </row>
    <row r="191" spans="1:12" ht="24.95" customHeight="1" x14ac:dyDescent="0.25">
      <c r="A191" s="15">
        <v>186</v>
      </c>
      <c r="B191" s="19" t="s">
        <v>221</v>
      </c>
      <c r="C191" s="20" t="s">
        <v>92</v>
      </c>
      <c r="D191" s="17">
        <v>1</v>
      </c>
      <c r="E191" s="18">
        <v>226890.75630252101</v>
      </c>
      <c r="F191" s="22">
        <v>43109.243697478989</v>
      </c>
      <c r="G191" s="22">
        <v>270000</v>
      </c>
      <c r="H191" s="184"/>
      <c r="I191" s="73"/>
      <c r="J191" s="74"/>
      <c r="K191" s="74"/>
      <c r="L191" s="75"/>
    </row>
    <row r="192" spans="1:12" ht="24.95" customHeight="1" x14ac:dyDescent="0.25">
      <c r="A192" s="15">
        <v>187</v>
      </c>
      <c r="B192" s="19" t="s">
        <v>222</v>
      </c>
      <c r="C192" s="20" t="s">
        <v>11</v>
      </c>
      <c r="D192" s="17">
        <v>1</v>
      </c>
      <c r="E192" s="18">
        <v>201176.4705882353</v>
      </c>
      <c r="F192" s="22">
        <v>38223.529411764699</v>
      </c>
      <c r="G192" s="22">
        <v>239400</v>
      </c>
      <c r="H192" s="184"/>
      <c r="I192" s="73"/>
      <c r="J192" s="74"/>
      <c r="K192" s="74"/>
      <c r="L192" s="75"/>
    </row>
    <row r="193" spans="1:12" ht="24.95" customHeight="1" x14ac:dyDescent="0.25">
      <c r="A193" s="15">
        <v>188</v>
      </c>
      <c r="B193" s="19" t="s">
        <v>223</v>
      </c>
      <c r="C193" s="20" t="s">
        <v>11</v>
      </c>
      <c r="D193" s="17">
        <v>1</v>
      </c>
      <c r="E193" s="18">
        <v>178487.3949579832</v>
      </c>
      <c r="F193" s="22">
        <v>33912.605042016803</v>
      </c>
      <c r="G193" s="22">
        <v>212400</v>
      </c>
      <c r="H193" s="184"/>
      <c r="I193" s="73"/>
      <c r="J193" s="74"/>
      <c r="K193" s="74"/>
      <c r="L193" s="75"/>
    </row>
    <row r="194" spans="1:12" ht="24.95" customHeight="1" x14ac:dyDescent="0.25">
      <c r="A194" s="15">
        <v>189</v>
      </c>
      <c r="B194" s="19" t="s">
        <v>224</v>
      </c>
      <c r="C194" s="20" t="s">
        <v>11</v>
      </c>
      <c r="D194" s="17">
        <v>1</v>
      </c>
      <c r="E194" s="18">
        <v>184537.81512605044</v>
      </c>
      <c r="F194" s="22">
        <v>35062.184873949562</v>
      </c>
      <c r="G194" s="22">
        <v>219600</v>
      </c>
      <c r="H194" s="184"/>
      <c r="I194" s="73"/>
      <c r="J194" s="74"/>
      <c r="K194" s="74"/>
      <c r="L194" s="75"/>
    </row>
    <row r="195" spans="1:12" ht="24.95" customHeight="1" x14ac:dyDescent="0.25">
      <c r="A195" s="15">
        <v>190</v>
      </c>
      <c r="B195" s="19" t="s">
        <v>225</v>
      </c>
      <c r="C195" s="20" t="s">
        <v>11</v>
      </c>
      <c r="D195" s="17">
        <v>1</v>
      </c>
      <c r="E195" s="18">
        <v>173949.57983193279</v>
      </c>
      <c r="F195" s="22">
        <v>33050.420168067212</v>
      </c>
      <c r="G195" s="22">
        <v>207000</v>
      </c>
      <c r="H195" s="184"/>
      <c r="I195" s="73"/>
      <c r="J195" s="74"/>
      <c r="K195" s="74"/>
      <c r="L195" s="75"/>
    </row>
    <row r="196" spans="1:12" ht="24.95" customHeight="1" x14ac:dyDescent="0.25">
      <c r="A196" s="15">
        <v>191</v>
      </c>
      <c r="B196" s="19" t="s">
        <v>226</v>
      </c>
      <c r="C196" s="20" t="s">
        <v>227</v>
      </c>
      <c r="D196" s="17">
        <v>1</v>
      </c>
      <c r="E196" s="18">
        <v>176974.78991596639</v>
      </c>
      <c r="F196" s="22">
        <v>33625.210084033606</v>
      </c>
      <c r="G196" s="22">
        <v>210600</v>
      </c>
      <c r="H196" s="184"/>
      <c r="I196" s="73"/>
      <c r="J196" s="74"/>
      <c r="K196" s="74"/>
      <c r="L196" s="75"/>
    </row>
    <row r="197" spans="1:12" ht="24.95" customHeight="1" x14ac:dyDescent="0.25">
      <c r="A197" s="15">
        <v>192</v>
      </c>
      <c r="B197" s="19" t="s">
        <v>228</v>
      </c>
      <c r="C197" s="20" t="s">
        <v>11</v>
      </c>
      <c r="D197" s="17">
        <v>1</v>
      </c>
      <c r="E197" s="18">
        <v>195126.05042016809</v>
      </c>
      <c r="F197" s="22">
        <v>37073.949579831911</v>
      </c>
      <c r="G197" s="22">
        <v>232200</v>
      </c>
      <c r="H197" s="184"/>
      <c r="I197" s="73"/>
      <c r="J197" s="74"/>
      <c r="K197" s="74"/>
      <c r="L197" s="75"/>
    </row>
    <row r="198" spans="1:12" ht="24.95" customHeight="1" x14ac:dyDescent="0.25">
      <c r="A198" s="15">
        <v>193</v>
      </c>
      <c r="B198" s="19" t="s">
        <v>229</v>
      </c>
      <c r="C198" s="20" t="s">
        <v>11</v>
      </c>
      <c r="D198" s="17">
        <v>1</v>
      </c>
      <c r="E198" s="18">
        <v>207226.89075630254</v>
      </c>
      <c r="F198" s="22">
        <v>39373.109243697458</v>
      </c>
      <c r="G198" s="22">
        <v>246600</v>
      </c>
      <c r="H198" s="184"/>
      <c r="I198" s="73"/>
      <c r="J198" s="74"/>
      <c r="K198" s="74"/>
      <c r="L198" s="75"/>
    </row>
    <row r="199" spans="1:12" ht="24.95" customHeight="1" x14ac:dyDescent="0.25">
      <c r="A199" s="15">
        <v>194</v>
      </c>
      <c r="B199" s="19" t="s">
        <v>230</v>
      </c>
      <c r="C199" s="20" t="s">
        <v>11</v>
      </c>
      <c r="D199" s="17">
        <v>1</v>
      </c>
      <c r="E199" s="18">
        <v>190588.23529411765</v>
      </c>
      <c r="F199" s="22">
        <v>36211.76470588235</v>
      </c>
      <c r="G199" s="22">
        <v>226800</v>
      </c>
      <c r="H199" s="184"/>
      <c r="I199" s="73"/>
      <c r="J199" s="74"/>
      <c r="K199" s="74"/>
      <c r="L199" s="75"/>
    </row>
    <row r="200" spans="1:12" ht="24.95" customHeight="1" x14ac:dyDescent="0.25">
      <c r="A200" s="15">
        <v>195</v>
      </c>
      <c r="B200" s="19" t="s">
        <v>231</v>
      </c>
      <c r="C200" s="20" t="s">
        <v>11</v>
      </c>
      <c r="D200" s="17">
        <v>1</v>
      </c>
      <c r="E200" s="18">
        <v>192100.84033613445</v>
      </c>
      <c r="F200" s="22">
        <v>36499.159663865546</v>
      </c>
      <c r="G200" s="22">
        <v>228600</v>
      </c>
      <c r="H200" s="184"/>
      <c r="I200" s="73"/>
      <c r="J200" s="74"/>
      <c r="K200" s="74"/>
      <c r="L200" s="75"/>
    </row>
    <row r="201" spans="1:12" ht="41.25" customHeight="1" x14ac:dyDescent="0.25">
      <c r="A201" s="15">
        <v>196</v>
      </c>
      <c r="B201" s="19" t="s">
        <v>232</v>
      </c>
      <c r="C201" s="20" t="s">
        <v>11</v>
      </c>
      <c r="D201" s="17">
        <v>1</v>
      </c>
      <c r="E201" s="18">
        <v>173949.57983193279</v>
      </c>
      <c r="F201" s="22">
        <v>33050.420168067212</v>
      </c>
      <c r="G201" s="22">
        <v>207000</v>
      </c>
      <c r="H201" s="184"/>
      <c r="I201" s="73"/>
      <c r="J201" s="74"/>
      <c r="K201" s="74"/>
      <c r="L201" s="75"/>
    </row>
    <row r="202" spans="1:12" ht="41.25" customHeight="1" x14ac:dyDescent="0.25">
      <c r="A202" s="15">
        <v>197</v>
      </c>
      <c r="B202" s="19" t="s">
        <v>233</v>
      </c>
      <c r="C202" s="20" t="s">
        <v>11</v>
      </c>
      <c r="D202" s="17">
        <v>1</v>
      </c>
      <c r="E202" s="18">
        <v>192100.84033613445</v>
      </c>
      <c r="F202" s="22">
        <v>36499.159663865546</v>
      </c>
      <c r="G202" s="22">
        <v>228600</v>
      </c>
      <c r="H202" s="184"/>
      <c r="I202" s="73"/>
      <c r="J202" s="74"/>
      <c r="K202" s="74"/>
      <c r="L202" s="75"/>
    </row>
    <row r="203" spans="1:12" ht="41.25" customHeight="1" x14ac:dyDescent="0.25">
      <c r="A203" s="15">
        <v>198</v>
      </c>
      <c r="B203" s="19" t="s">
        <v>234</v>
      </c>
      <c r="C203" s="20" t="s">
        <v>11</v>
      </c>
      <c r="D203" s="17">
        <v>1</v>
      </c>
      <c r="E203" s="18">
        <v>169411.76470588235</v>
      </c>
      <c r="F203" s="22">
        <v>32188.23529411765</v>
      </c>
      <c r="G203" s="22">
        <v>201600</v>
      </c>
      <c r="H203" s="184"/>
      <c r="I203" s="73"/>
      <c r="J203" s="74"/>
      <c r="K203" s="74"/>
      <c r="L203" s="75"/>
    </row>
    <row r="204" spans="1:12" ht="24.95" customHeight="1" x14ac:dyDescent="0.25">
      <c r="A204" s="15">
        <v>199</v>
      </c>
      <c r="B204" s="19" t="s">
        <v>235</v>
      </c>
      <c r="C204" s="20" t="s">
        <v>11</v>
      </c>
      <c r="D204" s="17">
        <v>1</v>
      </c>
      <c r="E204" s="18">
        <v>167899.15966386555</v>
      </c>
      <c r="F204" s="22">
        <v>31900.840336134454</v>
      </c>
      <c r="G204" s="22">
        <v>199800</v>
      </c>
      <c r="H204" s="184"/>
      <c r="I204" s="73"/>
      <c r="J204" s="74"/>
      <c r="K204" s="74"/>
      <c r="L204" s="75"/>
    </row>
    <row r="205" spans="1:12" ht="24.95" customHeight="1" x14ac:dyDescent="0.25">
      <c r="A205" s="15">
        <v>200</v>
      </c>
      <c r="B205" s="19" t="s">
        <v>236</v>
      </c>
      <c r="C205" s="20" t="s">
        <v>11</v>
      </c>
      <c r="D205" s="17">
        <v>1</v>
      </c>
      <c r="E205" s="18">
        <v>169411.76470588235</v>
      </c>
      <c r="F205" s="22">
        <v>32188.23529411765</v>
      </c>
      <c r="G205" s="22">
        <v>201600</v>
      </c>
      <c r="H205" s="184"/>
      <c r="I205" s="73"/>
      <c r="J205" s="74"/>
      <c r="K205" s="74"/>
      <c r="L205" s="75"/>
    </row>
    <row r="206" spans="1:12" ht="24.95" customHeight="1" x14ac:dyDescent="0.25">
      <c r="A206" s="15">
        <v>201</v>
      </c>
      <c r="B206" s="19" t="s">
        <v>237</v>
      </c>
      <c r="C206" s="20" t="s">
        <v>11</v>
      </c>
      <c r="D206" s="17">
        <v>1</v>
      </c>
      <c r="E206" s="18">
        <v>199663.8655462185</v>
      </c>
      <c r="F206" s="22">
        <v>37936.134453781502</v>
      </c>
      <c r="G206" s="22">
        <v>237600</v>
      </c>
      <c r="H206" s="184"/>
      <c r="I206" s="73"/>
      <c r="J206" s="74"/>
      <c r="K206" s="74"/>
      <c r="L206" s="75"/>
    </row>
    <row r="207" spans="1:12" ht="24.95" customHeight="1" x14ac:dyDescent="0.25">
      <c r="A207" s="15">
        <v>202</v>
      </c>
      <c r="B207" s="19" t="s">
        <v>238</v>
      </c>
      <c r="C207" s="20" t="s">
        <v>11</v>
      </c>
      <c r="D207" s="17">
        <v>1</v>
      </c>
      <c r="E207" s="18">
        <v>186050.42016806724</v>
      </c>
      <c r="F207" s="22">
        <v>35349.579831932759</v>
      </c>
      <c r="G207" s="22">
        <v>221400</v>
      </c>
      <c r="H207" s="184"/>
      <c r="I207" s="73"/>
      <c r="J207" s="74"/>
      <c r="K207" s="74"/>
      <c r="L207" s="75"/>
    </row>
    <row r="208" spans="1:12" ht="24.95" customHeight="1" x14ac:dyDescent="0.25">
      <c r="A208" s="15">
        <v>203</v>
      </c>
      <c r="B208" s="19" t="s">
        <v>239</v>
      </c>
      <c r="C208" s="20" t="s">
        <v>11</v>
      </c>
      <c r="D208" s="17">
        <v>1</v>
      </c>
      <c r="E208" s="18">
        <v>190588.23529411765</v>
      </c>
      <c r="F208" s="22">
        <v>36211.76470588235</v>
      </c>
      <c r="G208" s="22">
        <v>226800</v>
      </c>
      <c r="H208" s="184"/>
      <c r="I208" s="73"/>
      <c r="J208" s="74"/>
      <c r="K208" s="74"/>
      <c r="L208" s="75"/>
    </row>
    <row r="209" spans="1:12" ht="24.95" customHeight="1" x14ac:dyDescent="0.25">
      <c r="A209" s="15">
        <v>204</v>
      </c>
      <c r="B209" s="19" t="s">
        <v>240</v>
      </c>
      <c r="C209" s="20" t="s">
        <v>11</v>
      </c>
      <c r="D209" s="17">
        <v>1</v>
      </c>
      <c r="E209" s="18">
        <v>166386.55462184874</v>
      </c>
      <c r="F209" s="22">
        <v>31613.445378151257</v>
      </c>
      <c r="G209" s="22">
        <v>198000</v>
      </c>
      <c r="H209" s="184"/>
      <c r="I209" s="73"/>
      <c r="J209" s="74"/>
      <c r="K209" s="74"/>
      <c r="L209" s="75"/>
    </row>
    <row r="210" spans="1:12" ht="24.95" customHeight="1" x14ac:dyDescent="0.25">
      <c r="A210" s="15">
        <v>205</v>
      </c>
      <c r="B210" s="19" t="s">
        <v>241</v>
      </c>
      <c r="C210" s="20" t="s">
        <v>11</v>
      </c>
      <c r="D210" s="17">
        <v>1</v>
      </c>
      <c r="E210" s="18">
        <v>226890.75630252101</v>
      </c>
      <c r="F210" s="22">
        <v>43109.243697478989</v>
      </c>
      <c r="G210" s="22">
        <v>270000</v>
      </c>
      <c r="H210" s="184"/>
      <c r="I210" s="73"/>
      <c r="J210" s="74"/>
      <c r="K210" s="74"/>
      <c r="L210" s="75"/>
    </row>
    <row r="211" spans="1:12" ht="24.95" customHeight="1" x14ac:dyDescent="0.25">
      <c r="A211" s="15">
        <v>206</v>
      </c>
      <c r="B211" s="19" t="s">
        <v>242</v>
      </c>
      <c r="C211" s="20" t="s">
        <v>11</v>
      </c>
      <c r="D211" s="17">
        <v>1</v>
      </c>
      <c r="E211" s="18">
        <v>192100.84033613445</v>
      </c>
      <c r="F211" s="22">
        <v>36499.159663865546</v>
      </c>
      <c r="G211" s="22">
        <v>228600</v>
      </c>
      <c r="H211" s="184"/>
      <c r="I211" s="73"/>
      <c r="J211" s="74"/>
      <c r="K211" s="74"/>
      <c r="L211" s="75"/>
    </row>
    <row r="212" spans="1:12" ht="24.95" customHeight="1" x14ac:dyDescent="0.25">
      <c r="A212" s="15">
        <v>207</v>
      </c>
      <c r="B212" s="19" t="s">
        <v>243</v>
      </c>
      <c r="C212" s="20" t="s">
        <v>26</v>
      </c>
      <c r="D212" s="17">
        <v>1</v>
      </c>
      <c r="E212" s="18">
        <v>195126.05042016809</v>
      </c>
      <c r="F212" s="22">
        <v>37073.949579831911</v>
      </c>
      <c r="G212" s="22">
        <v>232200</v>
      </c>
      <c r="H212" s="184"/>
      <c r="I212" s="73"/>
      <c r="J212" s="74"/>
      <c r="K212" s="74"/>
      <c r="L212" s="75"/>
    </row>
    <row r="213" spans="1:12" ht="24.95" customHeight="1" x14ac:dyDescent="0.25">
      <c r="A213" s="15">
        <v>208</v>
      </c>
      <c r="B213" s="19" t="s">
        <v>244</v>
      </c>
      <c r="C213" s="20" t="s">
        <v>11</v>
      </c>
      <c r="D213" s="17">
        <v>1</v>
      </c>
      <c r="E213" s="18">
        <v>216302.52100840336</v>
      </c>
      <c r="F213" s="22">
        <v>41097.478991596639</v>
      </c>
      <c r="G213" s="22">
        <v>257400</v>
      </c>
      <c r="H213" s="184"/>
      <c r="I213" s="73"/>
      <c r="J213" s="74"/>
      <c r="K213" s="74"/>
      <c r="L213" s="75"/>
    </row>
    <row r="214" spans="1:12" ht="24.95" customHeight="1" x14ac:dyDescent="0.25">
      <c r="A214" s="15">
        <v>209</v>
      </c>
      <c r="B214" s="19" t="s">
        <v>245</v>
      </c>
      <c r="C214" s="20" t="s">
        <v>11</v>
      </c>
      <c r="D214" s="17">
        <v>1</v>
      </c>
      <c r="E214" s="18">
        <v>170924.36974789918</v>
      </c>
      <c r="F214" s="22">
        <v>32475.630252100818</v>
      </c>
      <c r="G214" s="22">
        <v>203400</v>
      </c>
      <c r="H214" s="184"/>
      <c r="I214" s="73"/>
      <c r="J214" s="74"/>
      <c r="K214" s="74"/>
      <c r="L214" s="75"/>
    </row>
    <row r="215" spans="1:12" ht="24.95" customHeight="1" x14ac:dyDescent="0.25">
      <c r="A215" s="15">
        <v>210</v>
      </c>
      <c r="B215" s="19" t="s">
        <v>246</v>
      </c>
      <c r="C215" s="20" t="s">
        <v>195</v>
      </c>
      <c r="D215" s="17">
        <v>1</v>
      </c>
      <c r="E215" s="18">
        <v>186050.42016806724</v>
      </c>
      <c r="F215" s="22">
        <v>35349.579831932759</v>
      </c>
      <c r="G215" s="22">
        <v>221400</v>
      </c>
      <c r="H215" s="184"/>
      <c r="I215" s="73"/>
      <c r="J215" s="74"/>
      <c r="K215" s="74"/>
      <c r="L215" s="75"/>
    </row>
    <row r="216" spans="1:12" ht="24.95" customHeight="1" x14ac:dyDescent="0.25">
      <c r="A216" s="15">
        <v>211</v>
      </c>
      <c r="B216" s="19" t="s">
        <v>247</v>
      </c>
      <c r="C216" s="20" t="s">
        <v>11</v>
      </c>
      <c r="D216" s="17">
        <v>1</v>
      </c>
      <c r="E216" s="18">
        <v>219327.731092437</v>
      </c>
      <c r="F216" s="22">
        <v>41672.268907563004</v>
      </c>
      <c r="G216" s="22">
        <v>261000</v>
      </c>
      <c r="H216" s="184"/>
      <c r="I216" s="73"/>
      <c r="J216" s="74"/>
      <c r="K216" s="74"/>
      <c r="L216" s="75"/>
    </row>
    <row r="217" spans="1:12" ht="24.95" customHeight="1" x14ac:dyDescent="0.25">
      <c r="A217" s="15">
        <v>212</v>
      </c>
      <c r="B217" s="19" t="s">
        <v>248</v>
      </c>
      <c r="C217" s="20" t="s">
        <v>11</v>
      </c>
      <c r="D217" s="17">
        <v>1</v>
      </c>
      <c r="E217" s="18">
        <v>183025.21008403364</v>
      </c>
      <c r="F217" s="22">
        <v>34774.789915966365</v>
      </c>
      <c r="G217" s="22">
        <v>217800</v>
      </c>
      <c r="H217" s="184"/>
      <c r="I217" s="73"/>
      <c r="J217" s="74"/>
      <c r="K217" s="74"/>
      <c r="L217" s="75"/>
    </row>
    <row r="218" spans="1:12" ht="24.95" customHeight="1" x14ac:dyDescent="0.25">
      <c r="A218" s="15">
        <v>213</v>
      </c>
      <c r="B218" s="19" t="s">
        <v>249</v>
      </c>
      <c r="C218" s="20" t="s">
        <v>11</v>
      </c>
      <c r="D218" s="17">
        <v>1</v>
      </c>
      <c r="E218" s="18">
        <v>184537.81512605044</v>
      </c>
      <c r="F218" s="22">
        <v>35062.184873949562</v>
      </c>
      <c r="G218" s="22">
        <v>219600</v>
      </c>
      <c r="H218" s="184"/>
      <c r="I218" s="73"/>
      <c r="J218" s="74"/>
      <c r="K218" s="74"/>
      <c r="L218" s="75"/>
    </row>
    <row r="219" spans="1:12" ht="24.95" customHeight="1" x14ac:dyDescent="0.25">
      <c r="A219" s="15">
        <v>214</v>
      </c>
      <c r="B219" s="19" t="s">
        <v>250</v>
      </c>
      <c r="C219" s="20" t="s">
        <v>37</v>
      </c>
      <c r="D219" s="17">
        <v>1</v>
      </c>
      <c r="E219" s="18">
        <v>186050.42016806724</v>
      </c>
      <c r="F219" s="22">
        <v>35349.579831932759</v>
      </c>
      <c r="G219" s="22">
        <v>221400</v>
      </c>
      <c r="H219" s="184"/>
      <c r="I219" s="73"/>
      <c r="J219" s="74"/>
      <c r="K219" s="74"/>
      <c r="L219" s="75"/>
    </row>
    <row r="220" spans="1:12" ht="24.95" customHeight="1" x14ac:dyDescent="0.25">
      <c r="A220" s="15">
        <v>215</v>
      </c>
      <c r="B220" s="19" t="s">
        <v>251</v>
      </c>
      <c r="C220" s="20" t="s">
        <v>11</v>
      </c>
      <c r="D220" s="17">
        <v>1</v>
      </c>
      <c r="E220" s="18">
        <v>216302.52100840336</v>
      </c>
      <c r="F220" s="22">
        <v>41097.478991596639</v>
      </c>
      <c r="G220" s="22">
        <v>257400</v>
      </c>
      <c r="H220" s="184"/>
      <c r="I220" s="73"/>
      <c r="J220" s="74"/>
      <c r="K220" s="74"/>
      <c r="L220" s="75"/>
    </row>
    <row r="221" spans="1:12" ht="24.95" customHeight="1" x14ac:dyDescent="0.25">
      <c r="A221" s="15">
        <v>216</v>
      </c>
      <c r="B221" s="19" t="s">
        <v>252</v>
      </c>
      <c r="C221" s="20" t="s">
        <v>11</v>
      </c>
      <c r="D221" s="17">
        <v>1</v>
      </c>
      <c r="E221" s="18">
        <v>210252.10084033615</v>
      </c>
      <c r="F221" s="22">
        <v>39947.899159663852</v>
      </c>
      <c r="G221" s="22">
        <v>250200</v>
      </c>
      <c r="H221" s="184"/>
      <c r="I221" s="73"/>
      <c r="J221" s="74"/>
      <c r="K221" s="74"/>
      <c r="L221" s="75"/>
    </row>
    <row r="222" spans="1:12" ht="24.95" customHeight="1" x14ac:dyDescent="0.25">
      <c r="A222" s="15">
        <v>217</v>
      </c>
      <c r="B222" s="19" t="s">
        <v>253</v>
      </c>
      <c r="C222" s="20" t="s">
        <v>11</v>
      </c>
      <c r="D222" s="17">
        <v>1</v>
      </c>
      <c r="E222" s="18">
        <v>211764.70588235295</v>
      </c>
      <c r="F222" s="22">
        <v>40235.294117647049</v>
      </c>
      <c r="G222" s="22">
        <v>252000</v>
      </c>
      <c r="H222" s="184"/>
      <c r="I222" s="73"/>
      <c r="J222" s="74"/>
      <c r="K222" s="74"/>
      <c r="L222" s="75"/>
    </row>
    <row r="223" spans="1:12" ht="24.95" customHeight="1" x14ac:dyDescent="0.25">
      <c r="A223" s="15">
        <v>218</v>
      </c>
      <c r="B223" s="19" t="s">
        <v>254</v>
      </c>
      <c r="C223" s="20" t="s">
        <v>11</v>
      </c>
      <c r="D223" s="17">
        <v>1</v>
      </c>
      <c r="E223" s="18">
        <v>195126.05042016809</v>
      </c>
      <c r="F223" s="22">
        <v>37073.949579831911</v>
      </c>
      <c r="G223" s="22">
        <v>232200</v>
      </c>
      <c r="H223" s="184"/>
      <c r="I223" s="73"/>
      <c r="J223" s="74"/>
      <c r="K223" s="74"/>
      <c r="L223" s="75"/>
    </row>
    <row r="224" spans="1:12" ht="24.95" customHeight="1" x14ac:dyDescent="0.25">
      <c r="A224" s="15">
        <v>219</v>
      </c>
      <c r="B224" s="19" t="s">
        <v>255</v>
      </c>
      <c r="C224" s="20" t="s">
        <v>48</v>
      </c>
      <c r="D224" s="17">
        <v>1</v>
      </c>
      <c r="E224" s="18">
        <v>222352.9411764706</v>
      </c>
      <c r="F224" s="22">
        <v>42247.058823529398</v>
      </c>
      <c r="G224" s="22">
        <v>264600</v>
      </c>
      <c r="H224" s="184"/>
      <c r="I224" s="73"/>
      <c r="J224" s="74"/>
      <c r="K224" s="74"/>
      <c r="L224" s="75"/>
    </row>
    <row r="225" spans="1:12" ht="24.95" customHeight="1" x14ac:dyDescent="0.25">
      <c r="A225" s="15">
        <v>220</v>
      </c>
      <c r="B225" s="19" t="s">
        <v>256</v>
      </c>
      <c r="C225" s="20" t="s">
        <v>11</v>
      </c>
      <c r="D225" s="17">
        <v>1</v>
      </c>
      <c r="E225" s="18">
        <v>183025.21008403364</v>
      </c>
      <c r="F225" s="22">
        <v>34774.789915966365</v>
      </c>
      <c r="G225" s="22">
        <v>217800</v>
      </c>
      <c r="H225" s="184"/>
      <c r="I225" s="73"/>
      <c r="J225" s="74"/>
      <c r="K225" s="74"/>
      <c r="L225" s="75"/>
    </row>
    <row r="226" spans="1:12" ht="24.95" customHeight="1" x14ac:dyDescent="0.25">
      <c r="A226" s="15">
        <v>221</v>
      </c>
      <c r="B226" s="19" t="s">
        <v>257</v>
      </c>
      <c r="C226" s="20" t="s">
        <v>48</v>
      </c>
      <c r="D226" s="17">
        <v>1</v>
      </c>
      <c r="E226" s="18">
        <v>170924.36974789918</v>
      </c>
      <c r="F226" s="22">
        <v>32475.630252100818</v>
      </c>
      <c r="G226" s="22">
        <v>203400</v>
      </c>
      <c r="H226" s="184"/>
      <c r="I226" s="73"/>
      <c r="J226" s="74"/>
      <c r="K226" s="74"/>
      <c r="L226" s="75"/>
    </row>
    <row r="227" spans="1:12" ht="24.95" customHeight="1" x14ac:dyDescent="0.25">
      <c r="A227" s="15">
        <v>222</v>
      </c>
      <c r="B227" s="19" t="s">
        <v>258</v>
      </c>
      <c r="C227" s="20" t="s">
        <v>11</v>
      </c>
      <c r="D227" s="17">
        <v>1</v>
      </c>
      <c r="E227" s="18">
        <v>178487.3949579832</v>
      </c>
      <c r="F227" s="22">
        <v>33912.605042016803</v>
      </c>
      <c r="G227" s="22">
        <v>212400</v>
      </c>
      <c r="H227" s="184"/>
      <c r="I227" s="73"/>
      <c r="J227" s="74"/>
      <c r="K227" s="74"/>
      <c r="L227" s="75"/>
    </row>
    <row r="228" spans="1:12" ht="24.95" customHeight="1" x14ac:dyDescent="0.25">
      <c r="A228" s="15">
        <v>223</v>
      </c>
      <c r="B228" s="19" t="s">
        <v>259</v>
      </c>
      <c r="C228" s="20" t="s">
        <v>11</v>
      </c>
      <c r="D228" s="17">
        <v>1</v>
      </c>
      <c r="E228" s="18">
        <v>207226.89075630254</v>
      </c>
      <c r="F228" s="22">
        <v>39373.109243697458</v>
      </c>
      <c r="G228" s="22">
        <v>246600</v>
      </c>
      <c r="H228" s="184"/>
      <c r="I228" s="73"/>
      <c r="J228" s="74"/>
      <c r="K228" s="74"/>
      <c r="L228" s="75"/>
    </row>
    <row r="229" spans="1:12" ht="24.95" customHeight="1" x14ac:dyDescent="0.25">
      <c r="A229" s="15">
        <v>224</v>
      </c>
      <c r="B229" s="19" t="s">
        <v>260</v>
      </c>
      <c r="C229" s="20" t="s">
        <v>11</v>
      </c>
      <c r="D229" s="17">
        <v>1</v>
      </c>
      <c r="E229" s="18">
        <v>210252.10084033615</v>
      </c>
      <c r="F229" s="22">
        <v>39947.899159663852</v>
      </c>
      <c r="G229" s="22">
        <v>250200</v>
      </c>
      <c r="H229" s="184"/>
      <c r="I229" s="73"/>
      <c r="J229" s="74"/>
      <c r="K229" s="74"/>
      <c r="L229" s="75"/>
    </row>
    <row r="230" spans="1:12" ht="24.95" customHeight="1" x14ac:dyDescent="0.25">
      <c r="A230" s="15">
        <v>225</v>
      </c>
      <c r="B230" s="19" t="s">
        <v>261</v>
      </c>
      <c r="C230" s="20" t="s">
        <v>11</v>
      </c>
      <c r="D230" s="17">
        <v>1</v>
      </c>
      <c r="E230" s="18">
        <v>223865.5462184874</v>
      </c>
      <c r="F230" s="22">
        <v>42534.453781512595</v>
      </c>
      <c r="G230" s="22">
        <v>266400</v>
      </c>
      <c r="H230" s="184"/>
      <c r="I230" s="73"/>
      <c r="J230" s="74"/>
      <c r="K230" s="74"/>
      <c r="L230" s="75"/>
    </row>
    <row r="231" spans="1:12" ht="24.95" customHeight="1" x14ac:dyDescent="0.25">
      <c r="A231" s="15">
        <v>226</v>
      </c>
      <c r="B231" s="19" t="s">
        <v>262</v>
      </c>
      <c r="C231" s="20" t="s">
        <v>11</v>
      </c>
      <c r="D231" s="17">
        <v>1</v>
      </c>
      <c r="E231" s="18">
        <v>184537.81512605044</v>
      </c>
      <c r="F231" s="22">
        <v>35062.184873949562</v>
      </c>
      <c r="G231" s="22">
        <v>219600</v>
      </c>
      <c r="H231" s="184"/>
      <c r="I231" s="73"/>
      <c r="J231" s="74"/>
      <c r="K231" s="74"/>
      <c r="L231" s="75"/>
    </row>
    <row r="232" spans="1:12" ht="24.95" customHeight="1" x14ac:dyDescent="0.25">
      <c r="A232" s="15">
        <v>227</v>
      </c>
      <c r="B232" s="19" t="s">
        <v>263</v>
      </c>
      <c r="C232" s="20" t="s">
        <v>11</v>
      </c>
      <c r="D232" s="17">
        <v>1</v>
      </c>
      <c r="E232" s="18">
        <v>190588.23529411765</v>
      </c>
      <c r="F232" s="22">
        <v>36211.76470588235</v>
      </c>
      <c r="G232" s="22">
        <v>226800</v>
      </c>
      <c r="H232" s="184"/>
      <c r="I232" s="73"/>
      <c r="J232" s="74"/>
      <c r="K232" s="74"/>
      <c r="L232" s="75"/>
    </row>
    <row r="233" spans="1:12" ht="24.95" customHeight="1" x14ac:dyDescent="0.25">
      <c r="A233" s="15">
        <v>228</v>
      </c>
      <c r="B233" s="19" t="s">
        <v>264</v>
      </c>
      <c r="C233" s="20" t="s">
        <v>11</v>
      </c>
      <c r="D233" s="17">
        <v>1</v>
      </c>
      <c r="E233" s="18">
        <v>205714.28571428571</v>
      </c>
      <c r="F233" s="22">
        <v>39085.71428571429</v>
      </c>
      <c r="G233" s="22">
        <v>244800</v>
      </c>
      <c r="H233" s="184"/>
      <c r="I233" s="73"/>
      <c r="J233" s="74"/>
      <c r="K233" s="74"/>
      <c r="L233" s="75"/>
    </row>
    <row r="234" spans="1:12" ht="24.95" customHeight="1" x14ac:dyDescent="0.25">
      <c r="A234" s="15">
        <v>229</v>
      </c>
      <c r="B234" s="19" t="s">
        <v>265</v>
      </c>
      <c r="C234" s="20" t="s">
        <v>11</v>
      </c>
      <c r="D234" s="17">
        <v>1</v>
      </c>
      <c r="E234" s="18">
        <v>204201.68067226891</v>
      </c>
      <c r="F234" s="22">
        <v>38798.319327731093</v>
      </c>
      <c r="G234" s="22">
        <v>243000</v>
      </c>
      <c r="H234" s="184"/>
      <c r="I234" s="73"/>
      <c r="J234" s="74"/>
      <c r="K234" s="74"/>
      <c r="L234" s="75"/>
    </row>
    <row r="235" spans="1:12" ht="24.95" customHeight="1" x14ac:dyDescent="0.25">
      <c r="A235" s="15">
        <v>230</v>
      </c>
      <c r="B235" s="19" t="s">
        <v>266</v>
      </c>
      <c r="C235" s="20" t="s">
        <v>11</v>
      </c>
      <c r="D235" s="17">
        <v>1</v>
      </c>
      <c r="E235" s="18">
        <v>186050.42016806724</v>
      </c>
      <c r="F235" s="22">
        <v>35349.579831932759</v>
      </c>
      <c r="G235" s="22">
        <v>221400</v>
      </c>
      <c r="H235" s="184"/>
      <c r="I235" s="73"/>
      <c r="J235" s="74"/>
      <c r="K235" s="74"/>
      <c r="L235" s="75"/>
    </row>
    <row r="236" spans="1:12" ht="24.95" customHeight="1" x14ac:dyDescent="0.25">
      <c r="A236" s="15">
        <v>231</v>
      </c>
      <c r="B236" s="19" t="s">
        <v>267</v>
      </c>
      <c r="C236" s="20" t="s">
        <v>11</v>
      </c>
      <c r="D236" s="17">
        <v>1</v>
      </c>
      <c r="E236" s="18">
        <v>199663.8655462185</v>
      </c>
      <c r="F236" s="22">
        <v>37936.134453781502</v>
      </c>
      <c r="G236" s="22">
        <v>237600</v>
      </c>
      <c r="H236" s="184"/>
      <c r="I236" s="73"/>
      <c r="J236" s="74"/>
      <c r="K236" s="74"/>
      <c r="L236" s="75"/>
    </row>
    <row r="237" spans="1:12" ht="24.95" customHeight="1" x14ac:dyDescent="0.25">
      <c r="A237" s="15">
        <v>232</v>
      </c>
      <c r="B237" s="19" t="s">
        <v>268</v>
      </c>
      <c r="C237" s="20" t="s">
        <v>11</v>
      </c>
      <c r="D237" s="17">
        <v>1</v>
      </c>
      <c r="E237" s="18">
        <v>192100.84033613445</v>
      </c>
      <c r="F237" s="22">
        <v>36499.159663865546</v>
      </c>
      <c r="G237" s="22">
        <v>228600</v>
      </c>
      <c r="H237" s="184"/>
      <c r="I237" s="73"/>
      <c r="J237" s="74"/>
      <c r="K237" s="74"/>
      <c r="L237" s="75"/>
    </row>
    <row r="238" spans="1:12" ht="24.95" customHeight="1" x14ac:dyDescent="0.25">
      <c r="A238" s="15">
        <v>233</v>
      </c>
      <c r="B238" s="19" t="s">
        <v>269</v>
      </c>
      <c r="C238" s="20" t="s">
        <v>11</v>
      </c>
      <c r="D238" s="17">
        <v>1</v>
      </c>
      <c r="E238" s="18">
        <v>213277.31092436975</v>
      </c>
      <c r="F238" s="22">
        <v>40522.689075630245</v>
      </c>
      <c r="G238" s="22">
        <v>253800</v>
      </c>
      <c r="H238" s="184"/>
      <c r="I238" s="73"/>
      <c r="J238" s="74"/>
      <c r="K238" s="74"/>
      <c r="L238" s="75"/>
    </row>
    <row r="239" spans="1:12" ht="24.95" customHeight="1" x14ac:dyDescent="0.25">
      <c r="A239" s="15">
        <v>234</v>
      </c>
      <c r="B239" s="19" t="s">
        <v>270</v>
      </c>
      <c r="C239" s="20" t="s">
        <v>11</v>
      </c>
      <c r="D239" s="17">
        <v>1</v>
      </c>
      <c r="E239" s="18">
        <v>193613.44537815126</v>
      </c>
      <c r="F239" s="22">
        <v>36786.554621848743</v>
      </c>
      <c r="G239" s="22">
        <v>230400</v>
      </c>
      <c r="H239" s="184"/>
      <c r="I239" s="73"/>
      <c r="J239" s="74"/>
      <c r="K239" s="74"/>
      <c r="L239" s="75"/>
    </row>
    <row r="240" spans="1:12" ht="24.95" customHeight="1" x14ac:dyDescent="0.25">
      <c r="A240" s="15">
        <v>235</v>
      </c>
      <c r="B240" s="19" t="s">
        <v>271</v>
      </c>
      <c r="C240" s="20" t="s">
        <v>34</v>
      </c>
      <c r="D240" s="17">
        <v>1</v>
      </c>
      <c r="E240" s="18">
        <v>204201.68067226891</v>
      </c>
      <c r="F240" s="22">
        <v>38798.319327731093</v>
      </c>
      <c r="G240" s="22">
        <v>243000</v>
      </c>
      <c r="H240" s="184"/>
      <c r="I240" s="73"/>
      <c r="J240" s="74"/>
      <c r="K240" s="74"/>
      <c r="L240" s="75"/>
    </row>
    <row r="241" spans="1:12" ht="24.95" customHeight="1" x14ac:dyDescent="0.25">
      <c r="A241" s="15">
        <v>236</v>
      </c>
      <c r="B241" s="19" t="s">
        <v>272</v>
      </c>
      <c r="C241" s="20" t="s">
        <v>11</v>
      </c>
      <c r="D241" s="17">
        <v>1</v>
      </c>
      <c r="E241" s="18">
        <v>201176.4705882353</v>
      </c>
      <c r="F241" s="22">
        <v>38223.529411764699</v>
      </c>
      <c r="G241" s="22">
        <v>239400</v>
      </c>
      <c r="H241" s="184"/>
      <c r="I241" s="73"/>
      <c r="J241" s="74"/>
      <c r="K241" s="74"/>
      <c r="L241" s="75"/>
    </row>
    <row r="242" spans="1:12" ht="24.95" customHeight="1" x14ac:dyDescent="0.25">
      <c r="A242" s="15">
        <v>237</v>
      </c>
      <c r="B242" s="19" t="s">
        <v>273</v>
      </c>
      <c r="C242" s="20" t="s">
        <v>11</v>
      </c>
      <c r="D242" s="17">
        <v>1</v>
      </c>
      <c r="E242" s="18">
        <v>187563.02521008404</v>
      </c>
      <c r="F242" s="22">
        <v>35636.974789915956</v>
      </c>
      <c r="G242" s="22">
        <v>223200</v>
      </c>
      <c r="H242" s="184"/>
      <c r="I242" s="73"/>
      <c r="J242" s="74"/>
      <c r="K242" s="74"/>
      <c r="L242" s="75"/>
    </row>
    <row r="243" spans="1:12" ht="24.95" customHeight="1" x14ac:dyDescent="0.25">
      <c r="A243" s="15">
        <v>238</v>
      </c>
      <c r="B243" s="19" t="s">
        <v>274</v>
      </c>
      <c r="C243" s="20" t="s">
        <v>11</v>
      </c>
      <c r="D243" s="17">
        <v>1</v>
      </c>
      <c r="E243" s="18">
        <v>166386.55462184874</v>
      </c>
      <c r="F243" s="22">
        <v>31613.445378151257</v>
      </c>
      <c r="G243" s="22">
        <v>198000</v>
      </c>
      <c r="H243" s="184"/>
      <c r="I243" s="73"/>
      <c r="J243" s="74"/>
      <c r="K243" s="74"/>
      <c r="L243" s="75"/>
    </row>
    <row r="244" spans="1:12" ht="24.95" customHeight="1" x14ac:dyDescent="0.25">
      <c r="A244" s="15">
        <v>239</v>
      </c>
      <c r="B244" s="19" t="s">
        <v>275</v>
      </c>
      <c r="C244" s="20" t="s">
        <v>11</v>
      </c>
      <c r="D244" s="17">
        <v>1</v>
      </c>
      <c r="E244" s="18">
        <v>219327.731092437</v>
      </c>
      <c r="F244" s="22">
        <v>41672.268907563004</v>
      </c>
      <c r="G244" s="22">
        <v>261000</v>
      </c>
      <c r="H244" s="184"/>
      <c r="I244" s="73"/>
      <c r="J244" s="74"/>
      <c r="K244" s="74"/>
      <c r="L244" s="75"/>
    </row>
    <row r="245" spans="1:12" ht="24.95" customHeight="1" x14ac:dyDescent="0.25">
      <c r="A245" s="15">
        <v>240</v>
      </c>
      <c r="B245" s="19" t="s">
        <v>276</v>
      </c>
      <c r="C245" s="20" t="s">
        <v>11</v>
      </c>
      <c r="D245" s="17">
        <v>1</v>
      </c>
      <c r="E245" s="18">
        <v>195126.05042016809</v>
      </c>
      <c r="F245" s="22">
        <v>37073.949579831911</v>
      </c>
      <c r="G245" s="22">
        <v>232200</v>
      </c>
      <c r="H245" s="184"/>
      <c r="I245" s="73"/>
      <c r="J245" s="74"/>
      <c r="K245" s="74"/>
      <c r="L245" s="75"/>
    </row>
    <row r="246" spans="1:12" ht="24.95" customHeight="1" x14ac:dyDescent="0.25">
      <c r="A246" s="15">
        <v>241</v>
      </c>
      <c r="B246" s="19" t="s">
        <v>277</v>
      </c>
      <c r="C246" s="20" t="s">
        <v>11</v>
      </c>
      <c r="D246" s="17">
        <v>1</v>
      </c>
      <c r="E246" s="18">
        <v>210252.10084033615</v>
      </c>
      <c r="F246" s="22">
        <v>39947.899159663852</v>
      </c>
      <c r="G246" s="22">
        <v>250200</v>
      </c>
      <c r="H246" s="184"/>
      <c r="I246" s="73"/>
      <c r="J246" s="74"/>
      <c r="K246" s="74"/>
      <c r="L246" s="75"/>
    </row>
    <row r="247" spans="1:12" ht="24.95" customHeight="1" x14ac:dyDescent="0.25">
      <c r="A247" s="15">
        <v>242</v>
      </c>
      <c r="B247" s="19" t="s">
        <v>278</v>
      </c>
      <c r="C247" s="20" t="s">
        <v>11</v>
      </c>
      <c r="D247" s="17">
        <v>1</v>
      </c>
      <c r="E247" s="18">
        <v>178487.3949579832</v>
      </c>
      <c r="F247" s="22">
        <v>33912.605042016803</v>
      </c>
      <c r="G247" s="22">
        <v>212400</v>
      </c>
      <c r="H247" s="184"/>
      <c r="I247" s="73"/>
      <c r="J247" s="74"/>
      <c r="K247" s="74"/>
      <c r="L247" s="75"/>
    </row>
    <row r="248" spans="1:12" ht="24.95" customHeight="1" x14ac:dyDescent="0.25">
      <c r="A248" s="15">
        <v>243</v>
      </c>
      <c r="B248" s="19" t="s">
        <v>279</v>
      </c>
      <c r="C248" s="20" t="s">
        <v>11</v>
      </c>
      <c r="D248" s="17">
        <v>1</v>
      </c>
      <c r="E248" s="18">
        <v>225378.15126050421</v>
      </c>
      <c r="F248" s="22">
        <v>42821.848739495792</v>
      </c>
      <c r="G248" s="22">
        <v>268200</v>
      </c>
      <c r="H248" s="184"/>
      <c r="I248" s="73"/>
      <c r="J248" s="74"/>
      <c r="K248" s="74"/>
      <c r="L248" s="75"/>
    </row>
    <row r="249" spans="1:12" ht="24.95" customHeight="1" x14ac:dyDescent="0.25">
      <c r="A249" s="15">
        <v>244</v>
      </c>
      <c r="B249" s="19" t="s">
        <v>280</v>
      </c>
      <c r="C249" s="20" t="s">
        <v>11</v>
      </c>
      <c r="D249" s="17">
        <v>1</v>
      </c>
      <c r="E249" s="18">
        <v>208739.49579831935</v>
      </c>
      <c r="F249" s="22">
        <v>39660.504201680655</v>
      </c>
      <c r="G249" s="22">
        <v>248400</v>
      </c>
      <c r="H249" s="184"/>
      <c r="I249" s="73"/>
      <c r="J249" s="74"/>
      <c r="K249" s="74"/>
      <c r="L249" s="75"/>
    </row>
    <row r="250" spans="1:12" ht="24.95" customHeight="1" x14ac:dyDescent="0.25">
      <c r="A250" s="15">
        <v>245</v>
      </c>
      <c r="B250" s="19" t="s">
        <v>281</v>
      </c>
      <c r="C250" s="20" t="s">
        <v>11</v>
      </c>
      <c r="D250" s="17">
        <v>1</v>
      </c>
      <c r="E250" s="18">
        <v>213277.31092436975</v>
      </c>
      <c r="F250" s="22">
        <v>40522.689075630245</v>
      </c>
      <c r="G250" s="22">
        <v>253800</v>
      </c>
      <c r="H250" s="184"/>
      <c r="I250" s="73"/>
      <c r="J250" s="74"/>
      <c r="K250" s="74"/>
      <c r="L250" s="75"/>
    </row>
    <row r="251" spans="1:12" ht="24.95" customHeight="1" x14ac:dyDescent="0.25">
      <c r="A251" s="15">
        <v>246</v>
      </c>
      <c r="B251" s="19" t="s">
        <v>282</v>
      </c>
      <c r="C251" s="20" t="s">
        <v>11</v>
      </c>
      <c r="D251" s="17">
        <v>1</v>
      </c>
      <c r="E251" s="18">
        <v>172436.97478991598</v>
      </c>
      <c r="F251" s="22">
        <v>32763.025210084015</v>
      </c>
      <c r="G251" s="22">
        <v>205200</v>
      </c>
      <c r="H251" s="184"/>
      <c r="I251" s="73"/>
      <c r="J251" s="74"/>
      <c r="K251" s="74"/>
      <c r="L251" s="75"/>
    </row>
    <row r="252" spans="1:12" ht="24.95" customHeight="1" x14ac:dyDescent="0.25">
      <c r="A252" s="15">
        <v>247</v>
      </c>
      <c r="B252" s="19" t="s">
        <v>283</v>
      </c>
      <c r="C252" s="20" t="s">
        <v>11</v>
      </c>
      <c r="D252" s="17">
        <v>1</v>
      </c>
      <c r="E252" s="18">
        <v>225378.15126050421</v>
      </c>
      <c r="F252" s="22">
        <v>42821.848739495792</v>
      </c>
      <c r="G252" s="22">
        <v>268200</v>
      </c>
      <c r="H252" s="184"/>
      <c r="I252" s="73"/>
      <c r="J252" s="74"/>
      <c r="K252" s="74"/>
      <c r="L252" s="75"/>
    </row>
    <row r="253" spans="1:12" ht="24.95" customHeight="1" x14ac:dyDescent="0.25">
      <c r="A253" s="15">
        <v>248</v>
      </c>
      <c r="B253" s="19" t="s">
        <v>284</v>
      </c>
      <c r="C253" s="20" t="s">
        <v>11</v>
      </c>
      <c r="D253" s="17">
        <v>1</v>
      </c>
      <c r="E253" s="18">
        <v>170924.36974789918</v>
      </c>
      <c r="F253" s="22">
        <v>32475.630252100818</v>
      </c>
      <c r="G253" s="22">
        <v>203400</v>
      </c>
      <c r="H253" s="184"/>
      <c r="I253" s="73"/>
      <c r="J253" s="74"/>
      <c r="K253" s="74"/>
      <c r="L253" s="75"/>
    </row>
    <row r="254" spans="1:12" ht="24.95" customHeight="1" x14ac:dyDescent="0.25">
      <c r="A254" s="15">
        <v>249</v>
      </c>
      <c r="B254" s="19" t="s">
        <v>285</v>
      </c>
      <c r="C254" s="20" t="s">
        <v>11</v>
      </c>
      <c r="D254" s="17">
        <v>1</v>
      </c>
      <c r="E254" s="18">
        <v>184537.81512605044</v>
      </c>
      <c r="F254" s="22">
        <v>35062.184873949562</v>
      </c>
      <c r="G254" s="22">
        <v>219600</v>
      </c>
      <c r="H254" s="184"/>
      <c r="I254" s="73"/>
      <c r="J254" s="74"/>
      <c r="K254" s="74"/>
      <c r="L254" s="75"/>
    </row>
    <row r="255" spans="1:12" ht="24.95" customHeight="1" x14ac:dyDescent="0.25">
      <c r="A255" s="15">
        <v>250</v>
      </c>
      <c r="B255" s="19" t="s">
        <v>286</v>
      </c>
      <c r="C255" s="20" t="s">
        <v>11</v>
      </c>
      <c r="D255" s="17">
        <v>1</v>
      </c>
      <c r="E255" s="18">
        <v>166386.55462184874</v>
      </c>
      <c r="F255" s="22">
        <v>31613.445378151257</v>
      </c>
      <c r="G255" s="22">
        <v>198000</v>
      </c>
      <c r="H255" s="184"/>
      <c r="I255" s="73"/>
      <c r="J255" s="74"/>
      <c r="K255" s="74"/>
      <c r="L255" s="75"/>
    </row>
    <row r="256" spans="1:12" ht="24.95" customHeight="1" x14ac:dyDescent="0.25">
      <c r="A256" s="15">
        <v>251</v>
      </c>
      <c r="B256" s="19" t="s">
        <v>287</v>
      </c>
      <c r="C256" s="20" t="s">
        <v>11</v>
      </c>
      <c r="D256" s="17">
        <v>1</v>
      </c>
      <c r="E256" s="18">
        <v>192100.84033613445</v>
      </c>
      <c r="F256" s="22">
        <v>36499.159663865546</v>
      </c>
      <c r="G256" s="22">
        <v>228600</v>
      </c>
      <c r="H256" s="184"/>
      <c r="I256" s="73"/>
      <c r="J256" s="74"/>
      <c r="K256" s="74"/>
      <c r="L256" s="75"/>
    </row>
    <row r="257" spans="1:12" ht="24.95" customHeight="1" x14ac:dyDescent="0.25">
      <c r="A257" s="15">
        <v>252</v>
      </c>
      <c r="B257" s="19" t="s">
        <v>288</v>
      </c>
      <c r="C257" s="20" t="s">
        <v>11</v>
      </c>
      <c r="D257" s="17">
        <v>1</v>
      </c>
      <c r="E257" s="18">
        <v>217815.12605042016</v>
      </c>
      <c r="F257" s="22">
        <v>41384.873949579836</v>
      </c>
      <c r="G257" s="22">
        <v>259200</v>
      </c>
      <c r="H257" s="184"/>
      <c r="I257" s="73"/>
      <c r="J257" s="74"/>
      <c r="K257" s="74"/>
      <c r="L257" s="75"/>
    </row>
    <row r="258" spans="1:12" ht="24.95" customHeight="1" x14ac:dyDescent="0.25">
      <c r="A258" s="15">
        <v>253</v>
      </c>
      <c r="B258" s="19" t="s">
        <v>289</v>
      </c>
      <c r="C258" s="20" t="s">
        <v>11</v>
      </c>
      <c r="D258" s="17">
        <v>1</v>
      </c>
      <c r="E258" s="18">
        <v>183025.21008403364</v>
      </c>
      <c r="F258" s="22">
        <v>34774.789915966365</v>
      </c>
      <c r="G258" s="22">
        <v>217800</v>
      </c>
      <c r="H258" s="184"/>
      <c r="I258" s="73"/>
      <c r="J258" s="74"/>
      <c r="K258" s="74"/>
      <c r="L258" s="75"/>
    </row>
    <row r="259" spans="1:12" ht="24.95" customHeight="1" x14ac:dyDescent="0.25">
      <c r="A259" s="15">
        <v>254</v>
      </c>
      <c r="B259" s="19" t="s">
        <v>290</v>
      </c>
      <c r="C259" s="20" t="s">
        <v>11</v>
      </c>
      <c r="D259" s="17">
        <v>1</v>
      </c>
      <c r="E259" s="18">
        <v>226890.75630252101</v>
      </c>
      <c r="F259" s="22">
        <v>43109.243697478989</v>
      </c>
      <c r="G259" s="22">
        <v>270000</v>
      </c>
      <c r="H259" s="184"/>
      <c r="I259" s="73"/>
      <c r="J259" s="74"/>
      <c r="K259" s="74"/>
      <c r="L259" s="75"/>
    </row>
    <row r="260" spans="1:12" ht="24.95" customHeight="1" x14ac:dyDescent="0.25">
      <c r="A260" s="15">
        <v>255</v>
      </c>
      <c r="B260" s="19" t="s">
        <v>291</v>
      </c>
      <c r="C260" s="20" t="s">
        <v>11</v>
      </c>
      <c r="D260" s="17">
        <v>1</v>
      </c>
      <c r="E260" s="18">
        <v>222352.9411764706</v>
      </c>
      <c r="F260" s="22">
        <v>42247.058823529398</v>
      </c>
      <c r="G260" s="22">
        <v>264600</v>
      </c>
      <c r="H260" s="184"/>
      <c r="I260" s="73"/>
      <c r="J260" s="74"/>
      <c r="K260" s="74"/>
      <c r="L260" s="75"/>
    </row>
    <row r="261" spans="1:12" ht="24.95" customHeight="1" x14ac:dyDescent="0.25">
      <c r="A261" s="15">
        <v>256</v>
      </c>
      <c r="B261" s="19" t="s">
        <v>292</v>
      </c>
      <c r="C261" s="20" t="s">
        <v>11</v>
      </c>
      <c r="D261" s="17">
        <v>1</v>
      </c>
      <c r="E261" s="18">
        <v>195126.05042016809</v>
      </c>
      <c r="F261" s="22">
        <v>37073.949579831911</v>
      </c>
      <c r="G261" s="22">
        <v>232200</v>
      </c>
      <c r="H261" s="184"/>
      <c r="I261" s="73"/>
      <c r="J261" s="74"/>
      <c r="K261" s="74"/>
      <c r="L261" s="75"/>
    </row>
    <row r="262" spans="1:12" ht="24.95" customHeight="1" x14ac:dyDescent="0.25">
      <c r="A262" s="15">
        <v>257</v>
      </c>
      <c r="B262" s="19" t="s">
        <v>293</v>
      </c>
      <c r="C262" s="20" t="s">
        <v>11</v>
      </c>
      <c r="D262" s="17">
        <v>1</v>
      </c>
      <c r="E262" s="18">
        <v>183025.21008403364</v>
      </c>
      <c r="F262" s="22">
        <v>34774.789915966365</v>
      </c>
      <c r="G262" s="22">
        <v>217800</v>
      </c>
      <c r="H262" s="184"/>
      <c r="I262" s="73"/>
      <c r="J262" s="74"/>
      <c r="K262" s="74"/>
      <c r="L262" s="75"/>
    </row>
    <row r="263" spans="1:12" ht="24.95" customHeight="1" x14ac:dyDescent="0.25">
      <c r="A263" s="15">
        <v>258</v>
      </c>
      <c r="B263" s="19" t="s">
        <v>294</v>
      </c>
      <c r="C263" s="20" t="s">
        <v>11</v>
      </c>
      <c r="D263" s="17">
        <v>1</v>
      </c>
      <c r="E263" s="18">
        <v>199663.8655462185</v>
      </c>
      <c r="F263" s="22">
        <v>37936.134453781502</v>
      </c>
      <c r="G263" s="22">
        <v>237600</v>
      </c>
      <c r="H263" s="184"/>
      <c r="I263" s="73"/>
      <c r="J263" s="74"/>
      <c r="K263" s="74"/>
      <c r="L263" s="75"/>
    </row>
    <row r="264" spans="1:12" ht="24.95" customHeight="1" x14ac:dyDescent="0.25">
      <c r="A264" s="15">
        <v>259</v>
      </c>
      <c r="B264" s="19" t="s">
        <v>295</v>
      </c>
      <c r="C264" s="20" t="s">
        <v>11</v>
      </c>
      <c r="D264" s="17">
        <v>1</v>
      </c>
      <c r="E264" s="18">
        <v>189075.63025210085</v>
      </c>
      <c r="F264" s="22">
        <v>35924.369747899153</v>
      </c>
      <c r="G264" s="22">
        <v>225000</v>
      </c>
      <c r="H264" s="184"/>
      <c r="I264" s="73"/>
      <c r="J264" s="74"/>
      <c r="K264" s="74"/>
      <c r="L264" s="75"/>
    </row>
    <row r="265" spans="1:12" ht="24.95" customHeight="1" x14ac:dyDescent="0.25">
      <c r="A265" s="15">
        <v>260</v>
      </c>
      <c r="B265" s="19" t="s">
        <v>296</v>
      </c>
      <c r="C265" s="20" t="s">
        <v>11</v>
      </c>
      <c r="D265" s="17">
        <v>1</v>
      </c>
      <c r="E265" s="18">
        <v>172436.97478991598</v>
      </c>
      <c r="F265" s="22">
        <v>32763.025210084015</v>
      </c>
      <c r="G265" s="22">
        <v>205200</v>
      </c>
      <c r="H265" s="184"/>
      <c r="I265" s="73"/>
      <c r="J265" s="74"/>
      <c r="K265" s="74"/>
      <c r="L265" s="75"/>
    </row>
    <row r="266" spans="1:12" ht="24.95" customHeight="1" x14ac:dyDescent="0.25">
      <c r="A266" s="15">
        <v>261</v>
      </c>
      <c r="B266" s="19" t="s">
        <v>297</v>
      </c>
      <c r="C266" s="20" t="s">
        <v>11</v>
      </c>
      <c r="D266" s="17">
        <v>1</v>
      </c>
      <c r="E266" s="18">
        <v>192100.84033613445</v>
      </c>
      <c r="F266" s="22">
        <v>36499.159663865546</v>
      </c>
      <c r="G266" s="22">
        <v>228600</v>
      </c>
      <c r="H266" s="184"/>
      <c r="I266" s="73"/>
      <c r="J266" s="74"/>
      <c r="K266" s="74"/>
      <c r="L266" s="75"/>
    </row>
    <row r="267" spans="1:12" ht="24.95" customHeight="1" x14ac:dyDescent="0.25">
      <c r="A267" s="15">
        <v>262</v>
      </c>
      <c r="B267" s="19" t="s">
        <v>298</v>
      </c>
      <c r="C267" s="20" t="s">
        <v>92</v>
      </c>
      <c r="D267" s="17">
        <v>1</v>
      </c>
      <c r="E267" s="18">
        <v>178487.3949579832</v>
      </c>
      <c r="F267" s="22">
        <v>33912.605042016803</v>
      </c>
      <c r="G267" s="22">
        <v>212400</v>
      </c>
      <c r="H267" s="184"/>
      <c r="I267" s="73"/>
      <c r="J267" s="74"/>
      <c r="K267" s="74"/>
      <c r="L267" s="75"/>
    </row>
    <row r="268" spans="1:12" ht="24.95" customHeight="1" x14ac:dyDescent="0.25">
      <c r="A268" s="15">
        <v>263</v>
      </c>
      <c r="B268" s="19" t="s">
        <v>299</v>
      </c>
      <c r="C268" s="20" t="s">
        <v>11</v>
      </c>
      <c r="D268" s="17">
        <v>1</v>
      </c>
      <c r="E268" s="18">
        <v>210252.10084033615</v>
      </c>
      <c r="F268" s="22">
        <v>39947.899159663852</v>
      </c>
      <c r="G268" s="22">
        <v>250200</v>
      </c>
      <c r="H268" s="184"/>
      <c r="I268" s="73"/>
      <c r="J268" s="74"/>
      <c r="K268" s="74"/>
      <c r="L268" s="75"/>
    </row>
    <row r="269" spans="1:12" x14ac:dyDescent="0.25">
      <c r="E269" s="68"/>
      <c r="G269" s="21"/>
      <c r="I269" s="73"/>
    </row>
    <row r="270" spans="1:12" x14ac:dyDescent="0.25">
      <c r="I270" s="73"/>
    </row>
  </sheetData>
  <mergeCells count="3">
    <mergeCell ref="A1:H1"/>
    <mergeCell ref="A3:H3"/>
    <mergeCell ref="H6:H268"/>
  </mergeCells>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9"/>
  <sheetViews>
    <sheetView zoomScaleNormal="100" zoomScaleSheetLayoutView="100" workbookViewId="0">
      <selection activeCell="A5" sqref="A5:XFD5"/>
    </sheetView>
  </sheetViews>
  <sheetFormatPr baseColWidth="10" defaultColWidth="11.42578125" defaultRowHeight="15" x14ac:dyDescent="0.25"/>
  <cols>
    <col min="1" max="1" width="11.42578125" style="8" customWidth="1"/>
    <col min="2" max="2" width="76.7109375" style="9" customWidth="1"/>
    <col min="3" max="3" width="21.85546875" style="9" bestFit="1" customWidth="1"/>
    <col min="4" max="4" width="11.42578125" style="8"/>
    <col min="5" max="5" width="14.7109375" style="10" customWidth="1"/>
    <col min="6" max="6" width="17" style="11" customWidth="1"/>
    <col min="7" max="7" width="21.85546875" style="8" customWidth="1"/>
    <col min="8" max="8" width="67.7109375" customWidth="1"/>
  </cols>
  <sheetData>
    <row r="1" spans="1:8" s="1" customFormat="1" ht="40.5" customHeight="1" x14ac:dyDescent="0.25">
      <c r="A1" s="157" t="s">
        <v>0</v>
      </c>
      <c r="B1" s="158"/>
      <c r="C1" s="158"/>
      <c r="D1" s="158"/>
      <c r="E1" s="158"/>
      <c r="F1" s="158"/>
      <c r="G1" s="158"/>
      <c r="H1" s="158"/>
    </row>
    <row r="2" spans="1:8" s="7" customFormat="1" ht="3" customHeight="1" x14ac:dyDescent="0.25">
      <c r="A2" s="2"/>
      <c r="B2" s="3"/>
      <c r="C2" s="4"/>
      <c r="D2" s="4"/>
      <c r="E2" s="5"/>
      <c r="F2" s="4"/>
      <c r="G2" s="6"/>
    </row>
    <row r="3" spans="1:8" ht="40.5" customHeight="1" x14ac:dyDescent="0.25">
      <c r="A3" s="159" t="s">
        <v>1</v>
      </c>
      <c r="B3" s="160"/>
      <c r="C3" s="160"/>
      <c r="D3" s="160"/>
      <c r="E3" s="160"/>
      <c r="F3" s="160"/>
      <c r="G3" s="160"/>
      <c r="H3" s="160"/>
    </row>
    <row r="5" spans="1:8" s="14" customFormat="1" ht="61.5" customHeight="1" x14ac:dyDescent="0.25">
      <c r="A5" s="12" t="s">
        <v>9</v>
      </c>
      <c r="B5" s="12" t="s">
        <v>10</v>
      </c>
      <c r="C5" s="12" t="s">
        <v>11</v>
      </c>
      <c r="D5" s="12" t="s">
        <v>12</v>
      </c>
      <c r="E5" s="13" t="s">
        <v>337</v>
      </c>
      <c r="F5" s="13" t="s">
        <v>23</v>
      </c>
      <c r="G5" s="13" t="s">
        <v>338</v>
      </c>
      <c r="H5" s="13" t="s">
        <v>335</v>
      </c>
    </row>
    <row r="6" spans="1:8" ht="24.95" customHeight="1" x14ac:dyDescent="0.25">
      <c r="A6" s="15">
        <v>1</v>
      </c>
      <c r="B6" s="16" t="s">
        <v>25</v>
      </c>
      <c r="C6" s="15" t="s">
        <v>26</v>
      </c>
      <c r="D6" s="17">
        <v>1</v>
      </c>
      <c r="E6" s="70">
        <v>83336</v>
      </c>
      <c r="F6" s="69">
        <f t="shared" ref="F6:F37" si="0">E6*19%</f>
        <v>15833.84</v>
      </c>
      <c r="G6" s="69">
        <f t="shared" ref="G6:G37" si="1">E6+F6</f>
        <v>99169.84</v>
      </c>
      <c r="H6" s="183" t="s">
        <v>336</v>
      </c>
    </row>
    <row r="7" spans="1:8" ht="24.95" customHeight="1" x14ac:dyDescent="0.25">
      <c r="A7" s="15">
        <v>2</v>
      </c>
      <c r="B7" s="16" t="s">
        <v>27</v>
      </c>
      <c r="C7" s="15" t="s">
        <v>11</v>
      </c>
      <c r="D7" s="17">
        <v>1</v>
      </c>
      <c r="E7" s="70">
        <v>62394</v>
      </c>
      <c r="F7" s="69">
        <f t="shared" si="0"/>
        <v>11854.86</v>
      </c>
      <c r="G7" s="69">
        <f t="shared" si="1"/>
        <v>74248.86</v>
      </c>
      <c r="H7" s="185"/>
    </row>
    <row r="8" spans="1:8" ht="24.95" customHeight="1" x14ac:dyDescent="0.25">
      <c r="A8" s="15">
        <v>3</v>
      </c>
      <c r="B8" s="16" t="s">
        <v>28</v>
      </c>
      <c r="C8" s="15" t="s">
        <v>26</v>
      </c>
      <c r="D8" s="17">
        <v>1</v>
      </c>
      <c r="E8" s="70">
        <v>165000</v>
      </c>
      <c r="F8" s="69">
        <f t="shared" si="0"/>
        <v>31350</v>
      </c>
      <c r="G8" s="69">
        <f t="shared" si="1"/>
        <v>196350</v>
      </c>
      <c r="H8" s="185"/>
    </row>
    <row r="9" spans="1:8" ht="24.95" customHeight="1" x14ac:dyDescent="0.25">
      <c r="A9" s="15">
        <v>4</v>
      </c>
      <c r="B9" s="16" t="s">
        <v>29</v>
      </c>
      <c r="C9" s="15" t="s">
        <v>30</v>
      </c>
      <c r="D9" s="17">
        <v>1</v>
      </c>
      <c r="E9" s="70">
        <v>123012</v>
      </c>
      <c r="F9" s="69">
        <f t="shared" si="0"/>
        <v>23372.28</v>
      </c>
      <c r="G9" s="69">
        <f t="shared" si="1"/>
        <v>146384.28</v>
      </c>
      <c r="H9" s="185"/>
    </row>
    <row r="10" spans="1:8" ht="24.95" customHeight="1" x14ac:dyDescent="0.25">
      <c r="A10" s="15">
        <v>5</v>
      </c>
      <c r="B10" s="16" t="s">
        <v>31</v>
      </c>
      <c r="C10" s="15" t="s">
        <v>11</v>
      </c>
      <c r="D10" s="17">
        <v>1</v>
      </c>
      <c r="E10" s="70">
        <v>20199</v>
      </c>
      <c r="F10" s="69">
        <f t="shared" si="0"/>
        <v>3837.81</v>
      </c>
      <c r="G10" s="69">
        <f t="shared" si="1"/>
        <v>24036.81</v>
      </c>
      <c r="H10" s="185"/>
    </row>
    <row r="11" spans="1:8" ht="24.95" customHeight="1" x14ac:dyDescent="0.25">
      <c r="A11" s="15">
        <v>6</v>
      </c>
      <c r="B11" s="16" t="s">
        <v>32</v>
      </c>
      <c r="C11" s="15" t="s">
        <v>11</v>
      </c>
      <c r="D11" s="17">
        <v>1</v>
      </c>
      <c r="E11" s="70">
        <v>50420</v>
      </c>
      <c r="F11" s="69">
        <f t="shared" si="0"/>
        <v>9579.7999999999993</v>
      </c>
      <c r="G11" s="69">
        <f t="shared" si="1"/>
        <v>59999.8</v>
      </c>
      <c r="H11" s="185"/>
    </row>
    <row r="12" spans="1:8" ht="24.95" customHeight="1" x14ac:dyDescent="0.25">
      <c r="A12" s="15">
        <v>7</v>
      </c>
      <c r="B12" s="16" t="s">
        <v>33</v>
      </c>
      <c r="C12" s="15" t="s">
        <v>34</v>
      </c>
      <c r="D12" s="17">
        <v>1</v>
      </c>
      <c r="E12" s="70">
        <v>14250</v>
      </c>
      <c r="F12" s="69">
        <f t="shared" si="0"/>
        <v>2707.5</v>
      </c>
      <c r="G12" s="69">
        <f t="shared" si="1"/>
        <v>16957.5</v>
      </c>
      <c r="H12" s="185"/>
    </row>
    <row r="13" spans="1:8" ht="24.95" customHeight="1" x14ac:dyDescent="0.25">
      <c r="A13" s="15">
        <v>8</v>
      </c>
      <c r="B13" s="16" t="s">
        <v>35</v>
      </c>
      <c r="C13" s="15" t="s">
        <v>11</v>
      </c>
      <c r="D13" s="17">
        <v>1</v>
      </c>
      <c r="E13" s="70">
        <v>18908</v>
      </c>
      <c r="F13" s="69">
        <f t="shared" si="0"/>
        <v>3592.52</v>
      </c>
      <c r="G13" s="69">
        <f t="shared" si="1"/>
        <v>22500.52</v>
      </c>
      <c r="H13" s="185"/>
    </row>
    <row r="14" spans="1:8" ht="24.95" customHeight="1" x14ac:dyDescent="0.25">
      <c r="A14" s="15">
        <v>9</v>
      </c>
      <c r="B14" s="16" t="s">
        <v>36</v>
      </c>
      <c r="C14" s="15" t="s">
        <v>37</v>
      </c>
      <c r="D14" s="17">
        <v>1</v>
      </c>
      <c r="E14" s="70">
        <v>26382</v>
      </c>
      <c r="F14" s="69">
        <f t="shared" si="0"/>
        <v>5012.58</v>
      </c>
      <c r="G14" s="69">
        <f t="shared" si="1"/>
        <v>31394.58</v>
      </c>
      <c r="H14" s="185"/>
    </row>
    <row r="15" spans="1:8" ht="24.95" customHeight="1" x14ac:dyDescent="0.25">
      <c r="A15" s="15">
        <v>10</v>
      </c>
      <c r="B15" s="16" t="s">
        <v>38</v>
      </c>
      <c r="C15" s="15" t="s">
        <v>11</v>
      </c>
      <c r="D15" s="17">
        <v>1</v>
      </c>
      <c r="E15" s="70">
        <v>83193</v>
      </c>
      <c r="F15" s="69">
        <f t="shared" si="0"/>
        <v>15806.67</v>
      </c>
      <c r="G15" s="69">
        <f t="shared" si="1"/>
        <v>98999.67</v>
      </c>
      <c r="H15" s="185"/>
    </row>
    <row r="16" spans="1:8" ht="24.95" customHeight="1" x14ac:dyDescent="0.25">
      <c r="A16" s="15">
        <v>11</v>
      </c>
      <c r="B16" s="16" t="s">
        <v>39</v>
      </c>
      <c r="C16" s="15" t="s">
        <v>11</v>
      </c>
      <c r="D16" s="17">
        <v>1</v>
      </c>
      <c r="E16" s="70">
        <v>44810</v>
      </c>
      <c r="F16" s="69">
        <f t="shared" si="0"/>
        <v>8513.9</v>
      </c>
      <c r="G16" s="69">
        <f t="shared" si="1"/>
        <v>53323.9</v>
      </c>
      <c r="H16" s="185"/>
    </row>
    <row r="17" spans="1:8" ht="24.95" customHeight="1" x14ac:dyDescent="0.25">
      <c r="A17" s="15">
        <v>12</v>
      </c>
      <c r="B17" s="16" t="s">
        <v>316</v>
      </c>
      <c r="C17" s="15" t="s">
        <v>11</v>
      </c>
      <c r="D17" s="17">
        <v>1</v>
      </c>
      <c r="E17" s="70">
        <v>43991</v>
      </c>
      <c r="F17" s="69">
        <f t="shared" si="0"/>
        <v>8358.2900000000009</v>
      </c>
      <c r="G17" s="69">
        <f t="shared" si="1"/>
        <v>52349.29</v>
      </c>
      <c r="H17" s="185"/>
    </row>
    <row r="18" spans="1:8" ht="24.95" customHeight="1" x14ac:dyDescent="0.25">
      <c r="A18" s="15">
        <v>13</v>
      </c>
      <c r="B18" s="16" t="s">
        <v>41</v>
      </c>
      <c r="C18" s="15" t="s">
        <v>11</v>
      </c>
      <c r="D18" s="17">
        <v>1</v>
      </c>
      <c r="E18" s="70">
        <v>114567</v>
      </c>
      <c r="F18" s="69">
        <f t="shared" si="0"/>
        <v>21767.73</v>
      </c>
      <c r="G18" s="69">
        <f t="shared" si="1"/>
        <v>136334.73000000001</v>
      </c>
      <c r="H18" s="185"/>
    </row>
    <row r="19" spans="1:8" ht="24.95" customHeight="1" x14ac:dyDescent="0.25">
      <c r="A19" s="15">
        <v>14</v>
      </c>
      <c r="B19" s="16" t="s">
        <v>42</v>
      </c>
      <c r="C19" s="15" t="s">
        <v>11</v>
      </c>
      <c r="D19" s="17">
        <v>1</v>
      </c>
      <c r="E19" s="70">
        <v>103424</v>
      </c>
      <c r="F19" s="69">
        <f t="shared" si="0"/>
        <v>19650.560000000001</v>
      </c>
      <c r="G19" s="69">
        <f t="shared" si="1"/>
        <v>123074.56</v>
      </c>
      <c r="H19" s="185"/>
    </row>
    <row r="20" spans="1:8" ht="24.95" customHeight="1" x14ac:dyDescent="0.25">
      <c r="A20" s="15">
        <v>15</v>
      </c>
      <c r="B20" s="16" t="s">
        <v>43</v>
      </c>
      <c r="C20" s="15" t="s">
        <v>11</v>
      </c>
      <c r="D20" s="17">
        <v>1</v>
      </c>
      <c r="E20" s="70">
        <v>63213</v>
      </c>
      <c r="F20" s="69">
        <f t="shared" si="0"/>
        <v>12010.47</v>
      </c>
      <c r="G20" s="69">
        <f t="shared" si="1"/>
        <v>75223.47</v>
      </c>
      <c r="H20" s="185"/>
    </row>
    <row r="21" spans="1:8" ht="24.95" customHeight="1" x14ac:dyDescent="0.25">
      <c r="A21" s="15">
        <v>16</v>
      </c>
      <c r="B21" s="16" t="s">
        <v>44</v>
      </c>
      <c r="C21" s="15" t="s">
        <v>11</v>
      </c>
      <c r="D21" s="17">
        <v>1</v>
      </c>
      <c r="E21" s="70">
        <v>502941</v>
      </c>
      <c r="F21" s="69">
        <f t="shared" si="0"/>
        <v>95558.790000000008</v>
      </c>
      <c r="G21" s="69">
        <f t="shared" si="1"/>
        <v>598499.79</v>
      </c>
      <c r="H21" s="185"/>
    </row>
    <row r="22" spans="1:8" ht="24.95" customHeight="1" x14ac:dyDescent="0.25">
      <c r="A22" s="15">
        <v>17</v>
      </c>
      <c r="B22" s="16" t="s">
        <v>45</v>
      </c>
      <c r="C22" s="15" t="s">
        <v>11</v>
      </c>
      <c r="D22" s="17">
        <v>1</v>
      </c>
      <c r="E22" s="70">
        <v>313613</v>
      </c>
      <c r="F22" s="69">
        <f t="shared" si="0"/>
        <v>59586.47</v>
      </c>
      <c r="G22" s="69">
        <f t="shared" si="1"/>
        <v>373199.47</v>
      </c>
      <c r="H22" s="185"/>
    </row>
    <row r="23" spans="1:8" ht="24.95" customHeight="1" x14ac:dyDescent="0.25">
      <c r="A23" s="15">
        <v>18</v>
      </c>
      <c r="B23" s="16" t="s">
        <v>46</v>
      </c>
      <c r="C23" s="15" t="s">
        <v>11</v>
      </c>
      <c r="D23" s="17">
        <v>1</v>
      </c>
      <c r="E23" s="70">
        <v>3537</v>
      </c>
      <c r="F23" s="69">
        <f t="shared" si="0"/>
        <v>672.03</v>
      </c>
      <c r="G23" s="69">
        <f t="shared" si="1"/>
        <v>4209.03</v>
      </c>
      <c r="H23" s="185"/>
    </row>
    <row r="24" spans="1:8" ht="24.95" customHeight="1" x14ac:dyDescent="0.25">
      <c r="A24" s="15">
        <v>19</v>
      </c>
      <c r="B24" s="16" t="s">
        <v>47</v>
      </c>
      <c r="C24" s="15" t="s">
        <v>48</v>
      </c>
      <c r="D24" s="17">
        <v>1</v>
      </c>
      <c r="E24" s="70">
        <v>7361</v>
      </c>
      <c r="F24" s="69">
        <f t="shared" si="0"/>
        <v>1398.59</v>
      </c>
      <c r="G24" s="69">
        <f t="shared" si="1"/>
        <v>8759.59</v>
      </c>
      <c r="H24" s="185"/>
    </row>
    <row r="25" spans="1:8" ht="24.95" customHeight="1" x14ac:dyDescent="0.25">
      <c r="A25" s="15">
        <v>20</v>
      </c>
      <c r="B25" s="16" t="s">
        <v>49</v>
      </c>
      <c r="C25" s="15" t="s">
        <v>11</v>
      </c>
      <c r="D25" s="17">
        <v>1</v>
      </c>
      <c r="E25" s="70">
        <v>319790</v>
      </c>
      <c r="F25" s="69">
        <f t="shared" si="0"/>
        <v>60760.1</v>
      </c>
      <c r="G25" s="69">
        <f t="shared" si="1"/>
        <v>380550.1</v>
      </c>
      <c r="H25" s="185"/>
    </row>
    <row r="26" spans="1:8" ht="24.95" customHeight="1" x14ac:dyDescent="0.25">
      <c r="A26" s="15">
        <v>21</v>
      </c>
      <c r="B26" s="16" t="s">
        <v>50</v>
      </c>
      <c r="C26" s="15" t="s">
        <v>11</v>
      </c>
      <c r="D26" s="17">
        <v>1</v>
      </c>
      <c r="E26" s="70">
        <v>8345</v>
      </c>
      <c r="F26" s="69">
        <f t="shared" si="0"/>
        <v>1585.55</v>
      </c>
      <c r="G26" s="69">
        <f t="shared" si="1"/>
        <v>9930.5499999999993</v>
      </c>
      <c r="H26" s="185"/>
    </row>
    <row r="27" spans="1:8" ht="24.95" customHeight="1" x14ac:dyDescent="0.25">
      <c r="A27" s="15">
        <v>22</v>
      </c>
      <c r="B27" s="16" t="s">
        <v>51</v>
      </c>
      <c r="C27" s="15" t="s">
        <v>11</v>
      </c>
      <c r="D27" s="17">
        <v>1</v>
      </c>
      <c r="E27" s="70">
        <v>6227</v>
      </c>
      <c r="F27" s="69">
        <f t="shared" si="0"/>
        <v>1183.1300000000001</v>
      </c>
      <c r="G27" s="69">
        <f t="shared" si="1"/>
        <v>7410.13</v>
      </c>
      <c r="H27" s="185"/>
    </row>
    <row r="28" spans="1:8" ht="24.95" customHeight="1" x14ac:dyDescent="0.25">
      <c r="A28" s="15">
        <v>23</v>
      </c>
      <c r="B28" s="16" t="s">
        <v>52</v>
      </c>
      <c r="C28" s="15" t="s">
        <v>11</v>
      </c>
      <c r="D28" s="17">
        <v>1</v>
      </c>
      <c r="E28" s="70">
        <v>6786</v>
      </c>
      <c r="F28" s="69">
        <f t="shared" si="0"/>
        <v>1289.3399999999999</v>
      </c>
      <c r="G28" s="69">
        <f t="shared" si="1"/>
        <v>8075.34</v>
      </c>
      <c r="H28" s="185"/>
    </row>
    <row r="29" spans="1:8" ht="24.95" customHeight="1" x14ac:dyDescent="0.25">
      <c r="A29" s="15">
        <v>24</v>
      </c>
      <c r="B29" s="16" t="s">
        <v>53</v>
      </c>
      <c r="C29" s="15" t="s">
        <v>11</v>
      </c>
      <c r="D29" s="17">
        <v>1</v>
      </c>
      <c r="E29" s="70">
        <v>7232</v>
      </c>
      <c r="F29" s="69">
        <f t="shared" si="0"/>
        <v>1374.08</v>
      </c>
      <c r="G29" s="69">
        <f t="shared" si="1"/>
        <v>8606.08</v>
      </c>
      <c r="H29" s="185"/>
    </row>
    <row r="30" spans="1:8" ht="24.95" customHeight="1" x14ac:dyDescent="0.25">
      <c r="A30" s="15">
        <v>25</v>
      </c>
      <c r="B30" s="16" t="s">
        <v>54</v>
      </c>
      <c r="C30" s="15" t="s">
        <v>11</v>
      </c>
      <c r="D30" s="17">
        <v>1</v>
      </c>
      <c r="E30" s="70">
        <v>8136</v>
      </c>
      <c r="F30" s="69">
        <f t="shared" si="0"/>
        <v>1545.84</v>
      </c>
      <c r="G30" s="69">
        <f t="shared" si="1"/>
        <v>9681.84</v>
      </c>
      <c r="H30" s="185"/>
    </row>
    <row r="31" spans="1:8" ht="24.95" customHeight="1" x14ac:dyDescent="0.25">
      <c r="A31" s="15">
        <v>26</v>
      </c>
      <c r="B31" s="16" t="s">
        <v>55</v>
      </c>
      <c r="C31" s="15" t="s">
        <v>11</v>
      </c>
      <c r="D31" s="17">
        <v>1</v>
      </c>
      <c r="E31" s="70">
        <v>9086</v>
      </c>
      <c r="F31" s="69">
        <f t="shared" si="0"/>
        <v>1726.34</v>
      </c>
      <c r="G31" s="69">
        <f t="shared" si="1"/>
        <v>10812.34</v>
      </c>
      <c r="H31" s="185"/>
    </row>
    <row r="32" spans="1:8" ht="24.95" customHeight="1" x14ac:dyDescent="0.25">
      <c r="A32" s="15">
        <v>27</v>
      </c>
      <c r="B32" s="16" t="s">
        <v>56</v>
      </c>
      <c r="C32" s="15" t="s">
        <v>11</v>
      </c>
      <c r="D32" s="17">
        <v>1</v>
      </c>
      <c r="E32" s="70">
        <v>6252</v>
      </c>
      <c r="F32" s="69">
        <f t="shared" si="0"/>
        <v>1187.8800000000001</v>
      </c>
      <c r="G32" s="69">
        <f t="shared" si="1"/>
        <v>7439.88</v>
      </c>
      <c r="H32" s="185"/>
    </row>
    <row r="33" spans="1:8" ht="24.95" customHeight="1" x14ac:dyDescent="0.25">
      <c r="A33" s="15">
        <v>28</v>
      </c>
      <c r="B33" s="16" t="s">
        <v>57</v>
      </c>
      <c r="C33" s="15" t="s">
        <v>11</v>
      </c>
      <c r="D33" s="17">
        <v>1</v>
      </c>
      <c r="E33" s="70">
        <v>6252</v>
      </c>
      <c r="F33" s="69">
        <f t="shared" si="0"/>
        <v>1187.8800000000001</v>
      </c>
      <c r="G33" s="69">
        <f t="shared" si="1"/>
        <v>7439.88</v>
      </c>
      <c r="H33" s="185"/>
    </row>
    <row r="34" spans="1:8" ht="24.95" customHeight="1" x14ac:dyDescent="0.25">
      <c r="A34" s="15">
        <v>29</v>
      </c>
      <c r="B34" s="16" t="s">
        <v>58</v>
      </c>
      <c r="C34" s="15" t="s">
        <v>11</v>
      </c>
      <c r="D34" s="17">
        <v>1</v>
      </c>
      <c r="E34" s="70">
        <v>3126</v>
      </c>
      <c r="F34" s="69">
        <f t="shared" si="0"/>
        <v>593.94000000000005</v>
      </c>
      <c r="G34" s="69">
        <f t="shared" si="1"/>
        <v>3719.94</v>
      </c>
      <c r="H34" s="185"/>
    </row>
    <row r="35" spans="1:8" ht="24.95" customHeight="1" x14ac:dyDescent="0.25">
      <c r="A35" s="15">
        <v>30</v>
      </c>
      <c r="B35" s="16" t="s">
        <v>59</v>
      </c>
      <c r="C35" s="15" t="s">
        <v>11</v>
      </c>
      <c r="D35" s="17">
        <v>1</v>
      </c>
      <c r="E35" s="70">
        <v>7233</v>
      </c>
      <c r="F35" s="69">
        <f t="shared" si="0"/>
        <v>1374.27</v>
      </c>
      <c r="G35" s="69">
        <f t="shared" si="1"/>
        <v>8607.27</v>
      </c>
      <c r="H35" s="185"/>
    </row>
    <row r="36" spans="1:8" ht="24.95" customHeight="1" x14ac:dyDescent="0.25">
      <c r="A36" s="15">
        <v>31</v>
      </c>
      <c r="B36" s="16" t="s">
        <v>60</v>
      </c>
      <c r="C36" s="15" t="s">
        <v>11</v>
      </c>
      <c r="D36" s="17">
        <v>1</v>
      </c>
      <c r="E36" s="70">
        <v>14100</v>
      </c>
      <c r="F36" s="69">
        <f t="shared" si="0"/>
        <v>2679</v>
      </c>
      <c r="G36" s="69">
        <f t="shared" si="1"/>
        <v>16779</v>
      </c>
      <c r="H36" s="185"/>
    </row>
    <row r="37" spans="1:8" ht="24.95" customHeight="1" x14ac:dyDescent="0.25">
      <c r="A37" s="15">
        <v>32</v>
      </c>
      <c r="B37" s="16" t="s">
        <v>61</v>
      </c>
      <c r="C37" s="15" t="s">
        <v>11</v>
      </c>
      <c r="D37" s="17">
        <v>1</v>
      </c>
      <c r="E37" s="70">
        <v>6344</v>
      </c>
      <c r="F37" s="69">
        <f t="shared" si="0"/>
        <v>1205.3600000000001</v>
      </c>
      <c r="G37" s="69">
        <f t="shared" si="1"/>
        <v>7549.3600000000006</v>
      </c>
      <c r="H37" s="185"/>
    </row>
    <row r="38" spans="1:8" ht="24.95" customHeight="1" x14ac:dyDescent="0.25">
      <c r="A38" s="15">
        <v>33</v>
      </c>
      <c r="B38" s="16" t="s">
        <v>62</v>
      </c>
      <c r="C38" s="15" t="s">
        <v>11</v>
      </c>
      <c r="D38" s="17">
        <v>1</v>
      </c>
      <c r="E38" s="70">
        <v>6794</v>
      </c>
      <c r="F38" s="69">
        <f t="shared" ref="F38:F69" si="2">E38*19%</f>
        <v>1290.8600000000001</v>
      </c>
      <c r="G38" s="69">
        <f t="shared" ref="G38:G69" si="3">E38+F38</f>
        <v>8084.8600000000006</v>
      </c>
      <c r="H38" s="185"/>
    </row>
    <row r="39" spans="1:8" ht="39" customHeight="1" x14ac:dyDescent="0.25">
      <c r="A39" s="15">
        <v>34</v>
      </c>
      <c r="B39" s="16" t="s">
        <v>317</v>
      </c>
      <c r="C39" s="15" t="s">
        <v>11</v>
      </c>
      <c r="D39" s="17">
        <v>1</v>
      </c>
      <c r="E39" s="70">
        <v>3945</v>
      </c>
      <c r="F39" s="69">
        <f t="shared" si="2"/>
        <v>749.55</v>
      </c>
      <c r="G39" s="69">
        <f t="shared" si="3"/>
        <v>4694.55</v>
      </c>
      <c r="H39" s="185"/>
    </row>
    <row r="40" spans="1:8" ht="39" customHeight="1" x14ac:dyDescent="0.25">
      <c r="A40" s="15">
        <v>35</v>
      </c>
      <c r="B40" s="16" t="s">
        <v>318</v>
      </c>
      <c r="C40" s="15" t="s">
        <v>11</v>
      </c>
      <c r="D40" s="17">
        <v>1</v>
      </c>
      <c r="E40" s="70">
        <v>15189</v>
      </c>
      <c r="F40" s="69">
        <f t="shared" si="2"/>
        <v>2885.91</v>
      </c>
      <c r="G40" s="69">
        <f t="shared" si="3"/>
        <v>18074.91</v>
      </c>
      <c r="H40" s="185"/>
    </row>
    <row r="41" spans="1:8" ht="39" customHeight="1" x14ac:dyDescent="0.25">
      <c r="A41" s="15">
        <v>36</v>
      </c>
      <c r="B41" s="16" t="s">
        <v>319</v>
      </c>
      <c r="C41" s="15" t="s">
        <v>11</v>
      </c>
      <c r="D41" s="17">
        <v>1</v>
      </c>
      <c r="E41" s="70">
        <v>15189</v>
      </c>
      <c r="F41" s="69">
        <f t="shared" si="2"/>
        <v>2885.91</v>
      </c>
      <c r="G41" s="69">
        <f t="shared" si="3"/>
        <v>18074.91</v>
      </c>
      <c r="H41" s="185"/>
    </row>
    <row r="42" spans="1:8" ht="39" customHeight="1" x14ac:dyDescent="0.25">
      <c r="A42" s="15">
        <v>37</v>
      </c>
      <c r="B42" s="16" t="s">
        <v>320</v>
      </c>
      <c r="C42" s="15" t="s">
        <v>11</v>
      </c>
      <c r="D42" s="17">
        <v>1</v>
      </c>
      <c r="E42" s="70">
        <v>1904</v>
      </c>
      <c r="F42" s="69">
        <f t="shared" si="2"/>
        <v>361.76</v>
      </c>
      <c r="G42" s="69">
        <f t="shared" si="3"/>
        <v>2265.7600000000002</v>
      </c>
      <c r="H42" s="185"/>
    </row>
    <row r="43" spans="1:8" ht="39" customHeight="1" x14ac:dyDescent="0.25">
      <c r="A43" s="15">
        <v>38</v>
      </c>
      <c r="B43" s="16" t="s">
        <v>321</v>
      </c>
      <c r="C43" s="15" t="s">
        <v>11</v>
      </c>
      <c r="D43" s="17">
        <v>1</v>
      </c>
      <c r="E43" s="70">
        <v>8660</v>
      </c>
      <c r="F43" s="69">
        <f t="shared" si="2"/>
        <v>1645.4</v>
      </c>
      <c r="G43" s="69">
        <f t="shared" si="3"/>
        <v>10305.4</v>
      </c>
      <c r="H43" s="185"/>
    </row>
    <row r="44" spans="1:8" ht="39" customHeight="1" x14ac:dyDescent="0.25">
      <c r="A44" s="15">
        <v>39</v>
      </c>
      <c r="B44" s="16" t="s">
        <v>322</v>
      </c>
      <c r="C44" s="15" t="s">
        <v>11</v>
      </c>
      <c r="D44" s="17">
        <v>1</v>
      </c>
      <c r="E44" s="70">
        <v>8660</v>
      </c>
      <c r="F44" s="69">
        <f t="shared" si="2"/>
        <v>1645.4</v>
      </c>
      <c r="G44" s="69">
        <f t="shared" si="3"/>
        <v>10305.4</v>
      </c>
      <c r="H44" s="185"/>
    </row>
    <row r="45" spans="1:8" ht="39" customHeight="1" x14ac:dyDescent="0.25">
      <c r="A45" s="15">
        <v>40</v>
      </c>
      <c r="B45" s="16" t="s">
        <v>323</v>
      </c>
      <c r="C45" s="15" t="s">
        <v>11</v>
      </c>
      <c r="D45" s="17">
        <v>1</v>
      </c>
      <c r="E45" s="70">
        <v>8660</v>
      </c>
      <c r="F45" s="69">
        <f t="shared" si="2"/>
        <v>1645.4</v>
      </c>
      <c r="G45" s="69">
        <f t="shared" si="3"/>
        <v>10305.4</v>
      </c>
      <c r="H45" s="185"/>
    </row>
    <row r="46" spans="1:8" ht="39" customHeight="1" x14ac:dyDescent="0.25">
      <c r="A46" s="15">
        <v>41</v>
      </c>
      <c r="B46" s="16" t="s">
        <v>324</v>
      </c>
      <c r="C46" s="15" t="s">
        <v>11</v>
      </c>
      <c r="D46" s="17">
        <v>1</v>
      </c>
      <c r="E46" s="70">
        <v>25425</v>
      </c>
      <c r="F46" s="69">
        <f t="shared" si="2"/>
        <v>4830.75</v>
      </c>
      <c r="G46" s="69">
        <f t="shared" si="3"/>
        <v>30255.75</v>
      </c>
      <c r="H46" s="185"/>
    </row>
    <row r="47" spans="1:8" ht="39" customHeight="1" x14ac:dyDescent="0.25">
      <c r="A47" s="15">
        <v>42</v>
      </c>
      <c r="B47" s="16" t="s">
        <v>325</v>
      </c>
      <c r="C47" s="15" t="s">
        <v>11</v>
      </c>
      <c r="D47" s="17">
        <v>1</v>
      </c>
      <c r="E47" s="70">
        <v>31134</v>
      </c>
      <c r="F47" s="69">
        <f t="shared" si="2"/>
        <v>5915.46</v>
      </c>
      <c r="G47" s="69">
        <f t="shared" si="3"/>
        <v>37049.46</v>
      </c>
      <c r="H47" s="185"/>
    </row>
    <row r="48" spans="1:8" ht="39" customHeight="1" x14ac:dyDescent="0.25">
      <c r="A48" s="15">
        <v>43</v>
      </c>
      <c r="B48" s="16" t="s">
        <v>326</v>
      </c>
      <c r="C48" s="15" t="s">
        <v>11</v>
      </c>
      <c r="D48" s="17">
        <v>1</v>
      </c>
      <c r="E48" s="70">
        <v>31134</v>
      </c>
      <c r="F48" s="69">
        <f t="shared" si="2"/>
        <v>5915.46</v>
      </c>
      <c r="G48" s="69">
        <f t="shared" si="3"/>
        <v>37049.46</v>
      </c>
      <c r="H48" s="185"/>
    </row>
    <row r="49" spans="1:8" ht="24.95" customHeight="1" x14ac:dyDescent="0.25">
      <c r="A49" s="15">
        <v>44</v>
      </c>
      <c r="B49" s="16" t="s">
        <v>73</v>
      </c>
      <c r="C49" s="15" t="s">
        <v>11</v>
      </c>
      <c r="D49" s="17">
        <v>1</v>
      </c>
      <c r="E49" s="70">
        <v>3630</v>
      </c>
      <c r="F49" s="69">
        <f t="shared" si="2"/>
        <v>689.7</v>
      </c>
      <c r="G49" s="69">
        <f t="shared" si="3"/>
        <v>4319.7</v>
      </c>
      <c r="H49" s="185"/>
    </row>
    <row r="50" spans="1:8" ht="24.95" customHeight="1" x14ac:dyDescent="0.25">
      <c r="A50" s="15">
        <v>45</v>
      </c>
      <c r="B50" s="16" t="s">
        <v>74</v>
      </c>
      <c r="C50" s="15" t="s">
        <v>11</v>
      </c>
      <c r="D50" s="17">
        <v>1</v>
      </c>
      <c r="E50" s="70">
        <v>49035</v>
      </c>
      <c r="F50" s="69">
        <f t="shared" si="2"/>
        <v>9316.65</v>
      </c>
      <c r="G50" s="69">
        <f t="shared" si="3"/>
        <v>58351.65</v>
      </c>
      <c r="H50" s="185"/>
    </row>
    <row r="51" spans="1:8" ht="24.95" customHeight="1" x14ac:dyDescent="0.25">
      <c r="A51" s="15">
        <v>46</v>
      </c>
      <c r="B51" s="16" t="s">
        <v>75</v>
      </c>
      <c r="C51" s="15" t="s">
        <v>339</v>
      </c>
      <c r="D51" s="17">
        <v>1</v>
      </c>
      <c r="E51" s="70">
        <v>11091</v>
      </c>
      <c r="F51" s="69">
        <f t="shared" si="2"/>
        <v>2107.29</v>
      </c>
      <c r="G51" s="69">
        <f t="shared" si="3"/>
        <v>13198.29</v>
      </c>
      <c r="H51" s="185"/>
    </row>
    <row r="52" spans="1:8" ht="24.95" customHeight="1" x14ac:dyDescent="0.25">
      <c r="A52" s="15">
        <v>47</v>
      </c>
      <c r="B52" s="16" t="s">
        <v>77</v>
      </c>
      <c r="C52" s="15" t="s">
        <v>11</v>
      </c>
      <c r="D52" s="17">
        <v>1</v>
      </c>
      <c r="E52" s="70">
        <v>523124</v>
      </c>
      <c r="F52" s="69">
        <f t="shared" si="2"/>
        <v>99393.56</v>
      </c>
      <c r="G52" s="69">
        <f t="shared" si="3"/>
        <v>622517.56000000006</v>
      </c>
      <c r="H52" s="185"/>
    </row>
    <row r="53" spans="1:8" ht="24.95" customHeight="1" x14ac:dyDescent="0.25">
      <c r="A53" s="15">
        <v>48</v>
      </c>
      <c r="B53" s="16" t="s">
        <v>78</v>
      </c>
      <c r="C53" s="15" t="s">
        <v>339</v>
      </c>
      <c r="D53" s="17">
        <v>1</v>
      </c>
      <c r="E53" s="70">
        <v>4124</v>
      </c>
      <c r="F53" s="69">
        <f t="shared" si="2"/>
        <v>783.56000000000006</v>
      </c>
      <c r="G53" s="69">
        <f t="shared" si="3"/>
        <v>4907.5600000000004</v>
      </c>
      <c r="H53" s="185"/>
    </row>
    <row r="54" spans="1:8" ht="24.95" customHeight="1" x14ac:dyDescent="0.25">
      <c r="A54" s="15">
        <v>49</v>
      </c>
      <c r="B54" s="16" t="s">
        <v>79</v>
      </c>
      <c r="C54" s="15" t="s">
        <v>76</v>
      </c>
      <c r="D54" s="17">
        <v>1</v>
      </c>
      <c r="E54" s="70">
        <v>12876</v>
      </c>
      <c r="F54" s="69">
        <f t="shared" si="2"/>
        <v>2446.44</v>
      </c>
      <c r="G54" s="69">
        <f t="shared" si="3"/>
        <v>15322.44</v>
      </c>
      <c r="H54" s="185"/>
    </row>
    <row r="55" spans="1:8" ht="24.95" customHeight="1" x14ac:dyDescent="0.25">
      <c r="A55" s="15">
        <v>50</v>
      </c>
      <c r="B55" s="16" t="s">
        <v>80</v>
      </c>
      <c r="C55" s="15" t="s">
        <v>11</v>
      </c>
      <c r="D55" s="17">
        <v>1</v>
      </c>
      <c r="E55" s="70">
        <v>6050</v>
      </c>
      <c r="F55" s="69">
        <f t="shared" si="2"/>
        <v>1149.5</v>
      </c>
      <c r="G55" s="69">
        <f t="shared" si="3"/>
        <v>7199.5</v>
      </c>
      <c r="H55" s="185"/>
    </row>
    <row r="56" spans="1:8" ht="54.75" customHeight="1" x14ac:dyDescent="0.25">
      <c r="A56" s="15">
        <v>51</v>
      </c>
      <c r="B56" s="19" t="s">
        <v>327</v>
      </c>
      <c r="C56" s="20" t="s">
        <v>11</v>
      </c>
      <c r="D56" s="17">
        <v>1</v>
      </c>
      <c r="E56" s="70">
        <v>80546</v>
      </c>
      <c r="F56" s="69">
        <f t="shared" si="2"/>
        <v>15303.74</v>
      </c>
      <c r="G56" s="69">
        <f t="shared" si="3"/>
        <v>95849.74</v>
      </c>
      <c r="H56" s="185"/>
    </row>
    <row r="57" spans="1:8" ht="24.95" customHeight="1" x14ac:dyDescent="0.25">
      <c r="A57" s="15">
        <v>52</v>
      </c>
      <c r="B57" s="19" t="s">
        <v>82</v>
      </c>
      <c r="C57" s="20" t="s">
        <v>11</v>
      </c>
      <c r="D57" s="17">
        <v>1</v>
      </c>
      <c r="E57" s="70">
        <v>126050</v>
      </c>
      <c r="F57" s="69">
        <f t="shared" si="2"/>
        <v>23949.5</v>
      </c>
      <c r="G57" s="69">
        <f t="shared" si="3"/>
        <v>149999.5</v>
      </c>
      <c r="H57" s="185"/>
    </row>
    <row r="58" spans="1:8" ht="24.95" customHeight="1" x14ac:dyDescent="0.25">
      <c r="A58" s="15">
        <v>53</v>
      </c>
      <c r="B58" s="19" t="s">
        <v>83</v>
      </c>
      <c r="C58" s="20" t="s">
        <v>11</v>
      </c>
      <c r="D58" s="17">
        <v>1</v>
      </c>
      <c r="E58" s="70">
        <v>140699</v>
      </c>
      <c r="F58" s="69">
        <f t="shared" si="2"/>
        <v>26732.81</v>
      </c>
      <c r="G58" s="69">
        <f t="shared" si="3"/>
        <v>167431.81</v>
      </c>
      <c r="H58" s="185"/>
    </row>
    <row r="59" spans="1:8" ht="24.95" customHeight="1" x14ac:dyDescent="0.25">
      <c r="A59" s="15">
        <v>54</v>
      </c>
      <c r="B59" s="19" t="s">
        <v>84</v>
      </c>
      <c r="C59" s="20" t="s">
        <v>11</v>
      </c>
      <c r="D59" s="17">
        <v>1</v>
      </c>
      <c r="E59" s="70">
        <v>30252</v>
      </c>
      <c r="F59" s="69">
        <f t="shared" si="2"/>
        <v>5747.88</v>
      </c>
      <c r="G59" s="69">
        <f t="shared" si="3"/>
        <v>35999.879999999997</v>
      </c>
      <c r="H59" s="185"/>
    </row>
    <row r="60" spans="1:8" ht="24.95" customHeight="1" x14ac:dyDescent="0.25">
      <c r="A60" s="15">
        <v>55</v>
      </c>
      <c r="B60" s="19" t="s">
        <v>85</v>
      </c>
      <c r="C60" s="20" t="s">
        <v>11</v>
      </c>
      <c r="D60" s="17">
        <v>1</v>
      </c>
      <c r="E60" s="70">
        <v>57983</v>
      </c>
      <c r="F60" s="69">
        <f t="shared" si="2"/>
        <v>11016.77</v>
      </c>
      <c r="G60" s="69">
        <f t="shared" si="3"/>
        <v>68999.77</v>
      </c>
      <c r="H60" s="185"/>
    </row>
    <row r="61" spans="1:8" ht="24.95" customHeight="1" x14ac:dyDescent="0.25">
      <c r="A61" s="15">
        <v>56</v>
      </c>
      <c r="B61" s="19" t="s">
        <v>86</v>
      </c>
      <c r="C61" s="20" t="s">
        <v>87</v>
      </c>
      <c r="D61" s="17">
        <v>1</v>
      </c>
      <c r="E61" s="70">
        <v>413319</v>
      </c>
      <c r="F61" s="69">
        <f t="shared" si="2"/>
        <v>78530.61</v>
      </c>
      <c r="G61" s="69">
        <f t="shared" si="3"/>
        <v>491849.61</v>
      </c>
      <c r="H61" s="185"/>
    </row>
    <row r="62" spans="1:8" ht="24.95" customHeight="1" x14ac:dyDescent="0.25">
      <c r="A62" s="15">
        <v>57</v>
      </c>
      <c r="B62" s="19" t="s">
        <v>88</v>
      </c>
      <c r="C62" s="20" t="s">
        <v>11</v>
      </c>
      <c r="D62" s="17">
        <v>1</v>
      </c>
      <c r="E62" s="70">
        <v>181512</v>
      </c>
      <c r="F62" s="69">
        <f t="shared" si="2"/>
        <v>34487.279999999999</v>
      </c>
      <c r="G62" s="69">
        <f t="shared" si="3"/>
        <v>215999.28</v>
      </c>
      <c r="H62" s="185"/>
    </row>
    <row r="63" spans="1:8" ht="24.95" customHeight="1" x14ac:dyDescent="0.25">
      <c r="A63" s="15">
        <v>58</v>
      </c>
      <c r="B63" s="19" t="s">
        <v>89</v>
      </c>
      <c r="C63" s="20" t="s">
        <v>26</v>
      </c>
      <c r="D63" s="17">
        <v>1</v>
      </c>
      <c r="E63" s="70">
        <v>31512</v>
      </c>
      <c r="F63" s="69">
        <f t="shared" si="2"/>
        <v>5987.28</v>
      </c>
      <c r="G63" s="69">
        <f t="shared" si="3"/>
        <v>37499.279999999999</v>
      </c>
      <c r="H63" s="185"/>
    </row>
    <row r="64" spans="1:8" ht="24.95" customHeight="1" x14ac:dyDescent="0.25">
      <c r="A64" s="15">
        <v>59</v>
      </c>
      <c r="B64" s="19" t="s">
        <v>90</v>
      </c>
      <c r="C64" s="20" t="s">
        <v>11</v>
      </c>
      <c r="D64" s="17">
        <v>1</v>
      </c>
      <c r="E64" s="70">
        <v>57900</v>
      </c>
      <c r="F64" s="69">
        <f t="shared" si="2"/>
        <v>11001</v>
      </c>
      <c r="G64" s="69">
        <f t="shared" si="3"/>
        <v>68901</v>
      </c>
      <c r="H64" s="185"/>
    </row>
    <row r="65" spans="1:8" ht="24.95" customHeight="1" x14ac:dyDescent="0.25">
      <c r="A65" s="15">
        <v>60</v>
      </c>
      <c r="B65" s="19" t="s">
        <v>91</v>
      </c>
      <c r="C65" s="20" t="s">
        <v>92</v>
      </c>
      <c r="D65" s="17">
        <v>1</v>
      </c>
      <c r="E65" s="70">
        <v>84908</v>
      </c>
      <c r="F65" s="69">
        <f t="shared" si="2"/>
        <v>16132.52</v>
      </c>
      <c r="G65" s="69">
        <f t="shared" si="3"/>
        <v>101040.52</v>
      </c>
      <c r="H65" s="185"/>
    </row>
    <row r="66" spans="1:8" ht="24.95" customHeight="1" x14ac:dyDescent="0.25">
      <c r="A66" s="15">
        <v>61</v>
      </c>
      <c r="B66" s="19" t="s">
        <v>93</v>
      </c>
      <c r="C66" s="20" t="s">
        <v>92</v>
      </c>
      <c r="D66" s="17">
        <v>1</v>
      </c>
      <c r="E66" s="70">
        <v>60378</v>
      </c>
      <c r="F66" s="69">
        <f t="shared" si="2"/>
        <v>11471.82</v>
      </c>
      <c r="G66" s="69">
        <f t="shared" si="3"/>
        <v>71849.820000000007</v>
      </c>
      <c r="H66" s="185"/>
    </row>
    <row r="67" spans="1:8" ht="24.95" customHeight="1" x14ac:dyDescent="0.25">
      <c r="A67" s="15">
        <v>62</v>
      </c>
      <c r="B67" s="19" t="s">
        <v>94</v>
      </c>
      <c r="C67" s="20" t="s">
        <v>11</v>
      </c>
      <c r="D67" s="17">
        <v>1</v>
      </c>
      <c r="E67" s="70">
        <v>75504</v>
      </c>
      <c r="F67" s="69">
        <f t="shared" si="2"/>
        <v>14345.76</v>
      </c>
      <c r="G67" s="69">
        <f t="shared" si="3"/>
        <v>89849.76</v>
      </c>
      <c r="H67" s="185"/>
    </row>
    <row r="68" spans="1:8" ht="24.95" customHeight="1" x14ac:dyDescent="0.25">
      <c r="A68" s="15">
        <v>63</v>
      </c>
      <c r="B68" s="19" t="s">
        <v>95</v>
      </c>
      <c r="C68" s="20" t="s">
        <v>11</v>
      </c>
      <c r="D68" s="17">
        <v>1</v>
      </c>
      <c r="E68" s="70">
        <v>10713</v>
      </c>
      <c r="F68" s="69">
        <f t="shared" si="2"/>
        <v>2035.47</v>
      </c>
      <c r="G68" s="69">
        <f t="shared" si="3"/>
        <v>12748.47</v>
      </c>
      <c r="H68" s="185"/>
    </row>
    <row r="69" spans="1:8" ht="36" customHeight="1" x14ac:dyDescent="0.25">
      <c r="A69" s="15">
        <v>64</v>
      </c>
      <c r="B69" s="19" t="s">
        <v>328</v>
      </c>
      <c r="C69" s="20" t="s">
        <v>11</v>
      </c>
      <c r="D69" s="17">
        <v>1</v>
      </c>
      <c r="E69" s="70">
        <v>323</v>
      </c>
      <c r="F69" s="69">
        <f t="shared" si="2"/>
        <v>61.37</v>
      </c>
      <c r="G69" s="69">
        <f t="shared" si="3"/>
        <v>384.37</v>
      </c>
      <c r="H69" s="185"/>
    </row>
    <row r="70" spans="1:8" ht="24.95" customHeight="1" x14ac:dyDescent="0.25">
      <c r="A70" s="15">
        <v>65</v>
      </c>
      <c r="B70" s="19" t="s">
        <v>97</v>
      </c>
      <c r="C70" s="20" t="s">
        <v>11</v>
      </c>
      <c r="D70" s="17">
        <v>1</v>
      </c>
      <c r="E70" s="71">
        <v>515</v>
      </c>
      <c r="F70" s="69">
        <f t="shared" ref="F70:F101" si="4">E70*19%</f>
        <v>97.85</v>
      </c>
      <c r="G70" s="69">
        <f t="shared" ref="G70:G101" si="5">E70+F70</f>
        <v>612.85</v>
      </c>
      <c r="H70" s="185"/>
    </row>
    <row r="71" spans="1:8" ht="24.95" customHeight="1" x14ac:dyDescent="0.25">
      <c r="A71" s="15">
        <v>66</v>
      </c>
      <c r="B71" s="19" t="s">
        <v>98</v>
      </c>
      <c r="C71" s="20" t="s">
        <v>11</v>
      </c>
      <c r="D71" s="17">
        <v>1</v>
      </c>
      <c r="E71" s="70">
        <v>6428</v>
      </c>
      <c r="F71" s="69">
        <f t="shared" si="4"/>
        <v>1221.32</v>
      </c>
      <c r="G71" s="69">
        <f t="shared" si="5"/>
        <v>7649.32</v>
      </c>
      <c r="H71" s="185"/>
    </row>
    <row r="72" spans="1:8" ht="24.95" customHeight="1" x14ac:dyDescent="0.25">
      <c r="A72" s="15">
        <v>67</v>
      </c>
      <c r="B72" s="19" t="s">
        <v>99</v>
      </c>
      <c r="C72" s="20" t="s">
        <v>11</v>
      </c>
      <c r="D72" s="17">
        <v>1</v>
      </c>
      <c r="E72" s="70">
        <v>278</v>
      </c>
      <c r="F72" s="69">
        <f t="shared" si="4"/>
        <v>52.82</v>
      </c>
      <c r="G72" s="69">
        <f t="shared" si="5"/>
        <v>330.82</v>
      </c>
      <c r="H72" s="185"/>
    </row>
    <row r="73" spans="1:8" ht="24.95" customHeight="1" x14ac:dyDescent="0.25">
      <c r="A73" s="15">
        <v>68</v>
      </c>
      <c r="B73" s="19" t="s">
        <v>100</v>
      </c>
      <c r="C73" s="20" t="s">
        <v>11</v>
      </c>
      <c r="D73" s="17">
        <v>1</v>
      </c>
      <c r="E73" s="70">
        <v>426</v>
      </c>
      <c r="F73" s="69">
        <f t="shared" si="4"/>
        <v>80.94</v>
      </c>
      <c r="G73" s="69">
        <f t="shared" si="5"/>
        <v>506.94</v>
      </c>
      <c r="H73" s="185"/>
    </row>
    <row r="74" spans="1:8" ht="42" customHeight="1" x14ac:dyDescent="0.25">
      <c r="A74" s="15">
        <v>69</v>
      </c>
      <c r="B74" s="19" t="s">
        <v>329</v>
      </c>
      <c r="C74" s="20" t="s">
        <v>11</v>
      </c>
      <c r="D74" s="17">
        <v>1</v>
      </c>
      <c r="E74" s="70">
        <v>51554</v>
      </c>
      <c r="F74" s="69">
        <f t="shared" si="4"/>
        <v>9795.26</v>
      </c>
      <c r="G74" s="69">
        <f t="shared" si="5"/>
        <v>61349.26</v>
      </c>
      <c r="H74" s="185"/>
    </row>
    <row r="75" spans="1:8" ht="24.95" customHeight="1" x14ac:dyDescent="0.25">
      <c r="A75" s="15">
        <v>70</v>
      </c>
      <c r="B75" s="19" t="s">
        <v>102</v>
      </c>
      <c r="C75" s="20" t="s">
        <v>11</v>
      </c>
      <c r="D75" s="17">
        <v>1</v>
      </c>
      <c r="E75" s="70">
        <v>201680</v>
      </c>
      <c r="F75" s="69">
        <f t="shared" si="4"/>
        <v>38319.199999999997</v>
      </c>
      <c r="G75" s="69">
        <f t="shared" si="5"/>
        <v>239999.2</v>
      </c>
      <c r="H75" s="185"/>
    </row>
    <row r="76" spans="1:8" ht="24.95" customHeight="1" x14ac:dyDescent="0.25">
      <c r="A76" s="15">
        <v>71</v>
      </c>
      <c r="B76" s="19" t="s">
        <v>103</v>
      </c>
      <c r="C76" s="20" t="s">
        <v>87</v>
      </c>
      <c r="D76" s="17">
        <v>1</v>
      </c>
      <c r="E76" s="70">
        <v>34500</v>
      </c>
      <c r="F76" s="69">
        <f t="shared" si="4"/>
        <v>6555</v>
      </c>
      <c r="G76" s="69">
        <f t="shared" si="5"/>
        <v>41055</v>
      </c>
      <c r="H76" s="185"/>
    </row>
    <row r="77" spans="1:8" ht="24.95" customHeight="1" x14ac:dyDescent="0.25">
      <c r="A77" s="15">
        <v>72</v>
      </c>
      <c r="B77" s="19" t="s">
        <v>104</v>
      </c>
      <c r="C77" s="20" t="s">
        <v>87</v>
      </c>
      <c r="D77" s="17">
        <v>1</v>
      </c>
      <c r="E77" s="70">
        <v>99453</v>
      </c>
      <c r="F77" s="69">
        <f t="shared" si="4"/>
        <v>18896.07</v>
      </c>
      <c r="G77" s="69">
        <f t="shared" si="5"/>
        <v>118349.07</v>
      </c>
      <c r="H77" s="185"/>
    </row>
    <row r="78" spans="1:8" ht="24.95" customHeight="1" x14ac:dyDescent="0.25">
      <c r="A78" s="15">
        <v>73</v>
      </c>
      <c r="B78" s="19" t="s">
        <v>105</v>
      </c>
      <c r="C78" s="20" t="s">
        <v>87</v>
      </c>
      <c r="D78" s="17">
        <v>1</v>
      </c>
      <c r="E78" s="70">
        <v>3150</v>
      </c>
      <c r="F78" s="69">
        <f t="shared" si="4"/>
        <v>598.5</v>
      </c>
      <c r="G78" s="69">
        <f t="shared" si="5"/>
        <v>3748.5</v>
      </c>
      <c r="H78" s="185"/>
    </row>
    <row r="79" spans="1:8" ht="24.95" customHeight="1" x14ac:dyDescent="0.25">
      <c r="A79" s="15">
        <v>74</v>
      </c>
      <c r="B79" s="19" t="s">
        <v>106</v>
      </c>
      <c r="C79" s="20" t="s">
        <v>11</v>
      </c>
      <c r="D79" s="17">
        <v>1</v>
      </c>
      <c r="E79" s="70">
        <v>45252</v>
      </c>
      <c r="F79" s="69">
        <f t="shared" si="4"/>
        <v>8597.8799999999992</v>
      </c>
      <c r="G79" s="69">
        <f t="shared" si="5"/>
        <v>53849.88</v>
      </c>
      <c r="H79" s="185"/>
    </row>
    <row r="80" spans="1:8" ht="24.95" customHeight="1" x14ac:dyDescent="0.25">
      <c r="A80" s="15">
        <v>75</v>
      </c>
      <c r="B80" s="19" t="s">
        <v>107</v>
      </c>
      <c r="C80" s="20" t="s">
        <v>11</v>
      </c>
      <c r="D80" s="17">
        <v>1</v>
      </c>
      <c r="E80" s="70">
        <v>0</v>
      </c>
      <c r="F80" s="69">
        <f t="shared" si="4"/>
        <v>0</v>
      </c>
      <c r="G80" s="69">
        <f t="shared" si="5"/>
        <v>0</v>
      </c>
      <c r="H80" s="185"/>
    </row>
    <row r="81" spans="1:8" ht="24.95" customHeight="1" x14ac:dyDescent="0.25">
      <c r="A81" s="15">
        <v>76</v>
      </c>
      <c r="B81" s="19" t="s">
        <v>108</v>
      </c>
      <c r="C81" s="20" t="s">
        <v>11</v>
      </c>
      <c r="D81" s="17">
        <v>1</v>
      </c>
      <c r="E81" s="70">
        <v>5742</v>
      </c>
      <c r="F81" s="69">
        <f t="shared" si="4"/>
        <v>1090.98</v>
      </c>
      <c r="G81" s="69">
        <f t="shared" si="5"/>
        <v>6832.98</v>
      </c>
      <c r="H81" s="185"/>
    </row>
    <row r="82" spans="1:8" ht="24.95" customHeight="1" x14ac:dyDescent="0.25">
      <c r="A82" s="15">
        <v>77</v>
      </c>
      <c r="B82" s="19" t="s">
        <v>109</v>
      </c>
      <c r="C82" s="20" t="s">
        <v>11</v>
      </c>
      <c r="D82" s="17">
        <v>1</v>
      </c>
      <c r="E82" s="70">
        <v>44117</v>
      </c>
      <c r="F82" s="69">
        <f t="shared" si="4"/>
        <v>8382.23</v>
      </c>
      <c r="G82" s="69">
        <f t="shared" si="5"/>
        <v>52499.229999999996</v>
      </c>
      <c r="H82" s="185"/>
    </row>
    <row r="83" spans="1:8" ht="24.95" customHeight="1" x14ac:dyDescent="0.25">
      <c r="A83" s="15">
        <v>78</v>
      </c>
      <c r="B83" s="19" t="s">
        <v>110</v>
      </c>
      <c r="C83" s="20" t="s">
        <v>11</v>
      </c>
      <c r="D83" s="17">
        <v>1</v>
      </c>
      <c r="E83" s="70">
        <v>95546</v>
      </c>
      <c r="F83" s="69">
        <f t="shared" si="4"/>
        <v>18153.740000000002</v>
      </c>
      <c r="G83" s="69">
        <f t="shared" si="5"/>
        <v>113699.74</v>
      </c>
      <c r="H83" s="185"/>
    </row>
    <row r="84" spans="1:8" ht="24.95" customHeight="1" x14ac:dyDescent="0.25">
      <c r="A84" s="15">
        <v>79</v>
      </c>
      <c r="B84" s="19" t="s">
        <v>111</v>
      </c>
      <c r="C84" s="20" t="s">
        <v>11</v>
      </c>
      <c r="D84" s="17">
        <v>1</v>
      </c>
      <c r="E84" s="70">
        <v>60030</v>
      </c>
      <c r="F84" s="69">
        <f t="shared" si="4"/>
        <v>11405.7</v>
      </c>
      <c r="G84" s="69">
        <f t="shared" si="5"/>
        <v>71435.7</v>
      </c>
      <c r="H84" s="185"/>
    </row>
    <row r="85" spans="1:8" ht="24.95" customHeight="1" x14ac:dyDescent="0.25">
      <c r="A85" s="15">
        <v>80</v>
      </c>
      <c r="B85" s="19" t="s">
        <v>112</v>
      </c>
      <c r="C85" s="20" t="s">
        <v>11</v>
      </c>
      <c r="D85" s="17">
        <v>1</v>
      </c>
      <c r="E85" s="70">
        <v>8319</v>
      </c>
      <c r="F85" s="69">
        <f t="shared" si="4"/>
        <v>1580.6100000000001</v>
      </c>
      <c r="G85" s="69">
        <f t="shared" si="5"/>
        <v>9899.61</v>
      </c>
      <c r="H85" s="185"/>
    </row>
    <row r="86" spans="1:8" ht="24.95" customHeight="1" x14ac:dyDescent="0.25">
      <c r="A86" s="15">
        <v>81</v>
      </c>
      <c r="B86" s="19" t="s">
        <v>113</v>
      </c>
      <c r="C86" s="20" t="s">
        <v>11</v>
      </c>
      <c r="D86" s="17">
        <v>1</v>
      </c>
      <c r="E86" s="70">
        <v>41771</v>
      </c>
      <c r="F86" s="69">
        <f t="shared" si="4"/>
        <v>7936.49</v>
      </c>
      <c r="G86" s="69">
        <f t="shared" si="5"/>
        <v>49707.49</v>
      </c>
      <c r="H86" s="185"/>
    </row>
    <row r="87" spans="1:8" ht="24.95" customHeight="1" x14ac:dyDescent="0.25">
      <c r="A87" s="15">
        <v>82</v>
      </c>
      <c r="B87" s="19" t="s">
        <v>114</v>
      </c>
      <c r="C87" s="20" t="s">
        <v>34</v>
      </c>
      <c r="D87" s="17">
        <v>1</v>
      </c>
      <c r="E87" s="70">
        <v>15126</v>
      </c>
      <c r="F87" s="69">
        <f t="shared" si="4"/>
        <v>2873.94</v>
      </c>
      <c r="G87" s="69">
        <f t="shared" si="5"/>
        <v>17999.939999999999</v>
      </c>
      <c r="H87" s="185"/>
    </row>
    <row r="88" spans="1:8" ht="24.95" customHeight="1" x14ac:dyDescent="0.25">
      <c r="A88" s="15">
        <v>83</v>
      </c>
      <c r="B88" s="19" t="s">
        <v>115</v>
      </c>
      <c r="C88" s="20" t="s">
        <v>11</v>
      </c>
      <c r="D88" s="17">
        <v>1</v>
      </c>
      <c r="E88" s="70">
        <v>17699</v>
      </c>
      <c r="F88" s="69">
        <f t="shared" si="4"/>
        <v>3362.81</v>
      </c>
      <c r="G88" s="69">
        <f t="shared" si="5"/>
        <v>21061.81</v>
      </c>
      <c r="H88" s="185"/>
    </row>
    <row r="89" spans="1:8" ht="24.95" customHeight="1" x14ac:dyDescent="0.25">
      <c r="A89" s="15">
        <v>84</v>
      </c>
      <c r="B89" s="19" t="s">
        <v>116</v>
      </c>
      <c r="C89" s="20" t="s">
        <v>11</v>
      </c>
      <c r="D89" s="17">
        <v>1</v>
      </c>
      <c r="E89" s="70">
        <v>2700</v>
      </c>
      <c r="F89" s="69">
        <f t="shared" si="4"/>
        <v>513</v>
      </c>
      <c r="G89" s="69">
        <f t="shared" si="5"/>
        <v>3213</v>
      </c>
      <c r="H89" s="185"/>
    </row>
    <row r="90" spans="1:8" ht="24.95" customHeight="1" x14ac:dyDescent="0.25">
      <c r="A90" s="15">
        <v>85</v>
      </c>
      <c r="B90" s="19" t="s">
        <v>117</v>
      </c>
      <c r="C90" s="20" t="s">
        <v>11</v>
      </c>
      <c r="D90" s="17">
        <v>1</v>
      </c>
      <c r="E90" s="70">
        <v>4181</v>
      </c>
      <c r="F90" s="69">
        <f t="shared" si="4"/>
        <v>794.39</v>
      </c>
      <c r="G90" s="69">
        <f t="shared" si="5"/>
        <v>4975.3900000000003</v>
      </c>
      <c r="H90" s="185"/>
    </row>
    <row r="91" spans="1:8" ht="24.95" customHeight="1" x14ac:dyDescent="0.25">
      <c r="A91" s="15">
        <v>86</v>
      </c>
      <c r="B91" s="19" t="s">
        <v>118</v>
      </c>
      <c r="C91" s="20" t="s">
        <v>11</v>
      </c>
      <c r="D91" s="17">
        <v>1</v>
      </c>
      <c r="E91" s="70">
        <v>2484</v>
      </c>
      <c r="F91" s="69">
        <f t="shared" si="4"/>
        <v>471.96</v>
      </c>
      <c r="G91" s="69">
        <f t="shared" si="5"/>
        <v>2955.96</v>
      </c>
      <c r="H91" s="185"/>
    </row>
    <row r="92" spans="1:8" ht="24.95" customHeight="1" x14ac:dyDescent="0.25">
      <c r="A92" s="15">
        <v>87</v>
      </c>
      <c r="B92" s="19" t="s">
        <v>119</v>
      </c>
      <c r="C92" s="20" t="s">
        <v>11</v>
      </c>
      <c r="D92" s="17">
        <v>1</v>
      </c>
      <c r="E92" s="70">
        <v>17709</v>
      </c>
      <c r="F92" s="69">
        <f t="shared" si="4"/>
        <v>3364.71</v>
      </c>
      <c r="G92" s="69">
        <f t="shared" si="5"/>
        <v>21073.71</v>
      </c>
      <c r="H92" s="185"/>
    </row>
    <row r="93" spans="1:8" ht="24.95" customHeight="1" x14ac:dyDescent="0.25">
      <c r="A93" s="15">
        <v>88</v>
      </c>
      <c r="B93" s="19" t="s">
        <v>120</v>
      </c>
      <c r="C93" s="20" t="s">
        <v>11</v>
      </c>
      <c r="D93" s="17">
        <v>1</v>
      </c>
      <c r="E93" s="70">
        <v>5420</v>
      </c>
      <c r="F93" s="69">
        <f t="shared" si="4"/>
        <v>1029.8</v>
      </c>
      <c r="G93" s="69">
        <f t="shared" si="5"/>
        <v>6449.8</v>
      </c>
      <c r="H93" s="185"/>
    </row>
    <row r="94" spans="1:8" ht="24.95" customHeight="1" x14ac:dyDescent="0.25">
      <c r="A94" s="15">
        <v>89</v>
      </c>
      <c r="B94" s="19" t="s">
        <v>121</v>
      </c>
      <c r="C94" s="20" t="s">
        <v>11</v>
      </c>
      <c r="D94" s="17">
        <v>1</v>
      </c>
      <c r="E94" s="70">
        <v>25500</v>
      </c>
      <c r="F94" s="69">
        <f t="shared" si="4"/>
        <v>4845</v>
      </c>
      <c r="G94" s="69">
        <f t="shared" si="5"/>
        <v>30345</v>
      </c>
      <c r="H94" s="185"/>
    </row>
    <row r="95" spans="1:8" ht="24.95" customHeight="1" x14ac:dyDescent="0.25">
      <c r="A95" s="15">
        <v>90</v>
      </c>
      <c r="B95" s="19" t="s">
        <v>122</v>
      </c>
      <c r="C95" s="20" t="s">
        <v>11</v>
      </c>
      <c r="D95" s="17">
        <v>1</v>
      </c>
      <c r="E95" s="70">
        <v>31884</v>
      </c>
      <c r="F95" s="69">
        <f t="shared" si="4"/>
        <v>6057.96</v>
      </c>
      <c r="G95" s="69">
        <f t="shared" si="5"/>
        <v>37941.96</v>
      </c>
      <c r="H95" s="185"/>
    </row>
    <row r="96" spans="1:8" ht="24.95" customHeight="1" x14ac:dyDescent="0.25">
      <c r="A96" s="15">
        <v>91</v>
      </c>
      <c r="B96" s="19" t="s">
        <v>123</v>
      </c>
      <c r="C96" s="20" t="s">
        <v>11</v>
      </c>
      <c r="D96" s="17">
        <v>1</v>
      </c>
      <c r="E96" s="70">
        <v>9191</v>
      </c>
      <c r="F96" s="69">
        <f t="shared" si="4"/>
        <v>1746.29</v>
      </c>
      <c r="G96" s="69">
        <f t="shared" si="5"/>
        <v>10937.29</v>
      </c>
      <c r="H96" s="185"/>
    </row>
    <row r="97" spans="1:8" ht="24.95" customHeight="1" x14ac:dyDescent="0.25">
      <c r="A97" s="15">
        <v>92</v>
      </c>
      <c r="B97" s="19" t="s">
        <v>124</v>
      </c>
      <c r="C97" s="20" t="s">
        <v>11</v>
      </c>
      <c r="D97" s="17">
        <v>1</v>
      </c>
      <c r="E97" s="70">
        <v>7185</v>
      </c>
      <c r="F97" s="69">
        <f t="shared" si="4"/>
        <v>1365.15</v>
      </c>
      <c r="G97" s="69">
        <f t="shared" si="5"/>
        <v>8550.15</v>
      </c>
      <c r="H97" s="185"/>
    </row>
    <row r="98" spans="1:8" ht="24.95" customHeight="1" x14ac:dyDescent="0.25">
      <c r="A98" s="15">
        <v>93</v>
      </c>
      <c r="B98" s="19" t="s">
        <v>125</v>
      </c>
      <c r="C98" s="20" t="s">
        <v>92</v>
      </c>
      <c r="D98" s="17">
        <v>1</v>
      </c>
      <c r="E98" s="70">
        <v>525000</v>
      </c>
      <c r="F98" s="69">
        <f t="shared" si="4"/>
        <v>99750</v>
      </c>
      <c r="G98" s="69">
        <f t="shared" si="5"/>
        <v>624750</v>
      </c>
      <c r="H98" s="185"/>
    </row>
    <row r="99" spans="1:8" ht="24.95" customHeight="1" x14ac:dyDescent="0.25">
      <c r="A99" s="15">
        <v>94</v>
      </c>
      <c r="B99" s="19" t="s">
        <v>126</v>
      </c>
      <c r="C99" s="20" t="s">
        <v>92</v>
      </c>
      <c r="D99" s="17">
        <v>1</v>
      </c>
      <c r="E99" s="70">
        <v>1071428</v>
      </c>
      <c r="F99" s="69">
        <f t="shared" si="4"/>
        <v>203571.32</v>
      </c>
      <c r="G99" s="69">
        <f t="shared" si="5"/>
        <v>1274999.32</v>
      </c>
      <c r="H99" s="185"/>
    </row>
    <row r="100" spans="1:8" ht="24.95" customHeight="1" x14ac:dyDescent="0.25">
      <c r="A100" s="15">
        <v>95</v>
      </c>
      <c r="B100" s="19" t="s">
        <v>127</v>
      </c>
      <c r="C100" s="20" t="s">
        <v>11</v>
      </c>
      <c r="D100" s="17">
        <v>1</v>
      </c>
      <c r="E100" s="70">
        <v>482550</v>
      </c>
      <c r="F100" s="69">
        <f t="shared" si="4"/>
        <v>91684.5</v>
      </c>
      <c r="G100" s="69">
        <f t="shared" si="5"/>
        <v>574234.5</v>
      </c>
      <c r="H100" s="185"/>
    </row>
    <row r="101" spans="1:8" ht="24.95" customHeight="1" x14ac:dyDescent="0.25">
      <c r="A101" s="15">
        <v>96</v>
      </c>
      <c r="B101" s="19" t="s">
        <v>128</v>
      </c>
      <c r="C101" s="20" t="s">
        <v>11</v>
      </c>
      <c r="D101" s="17">
        <v>1</v>
      </c>
      <c r="E101" s="70">
        <v>372731</v>
      </c>
      <c r="F101" s="69">
        <f t="shared" si="4"/>
        <v>70818.89</v>
      </c>
      <c r="G101" s="69">
        <f t="shared" si="5"/>
        <v>443549.89</v>
      </c>
      <c r="H101" s="185"/>
    </row>
    <row r="102" spans="1:8" ht="24.95" customHeight="1" x14ac:dyDescent="0.25">
      <c r="A102" s="15">
        <v>97</v>
      </c>
      <c r="B102" s="19" t="s">
        <v>129</v>
      </c>
      <c r="C102" s="20" t="s">
        <v>11</v>
      </c>
      <c r="D102" s="17">
        <v>1</v>
      </c>
      <c r="E102" s="70">
        <v>526764</v>
      </c>
      <c r="F102" s="69">
        <f t="shared" ref="F102" si="6">E102*19%</f>
        <v>100085.16</v>
      </c>
      <c r="G102" s="69">
        <f t="shared" ref="G102" si="7">E102+F102</f>
        <v>626849.16</v>
      </c>
      <c r="H102" s="185"/>
    </row>
    <row r="103" spans="1:8" ht="24.95" customHeight="1" x14ac:dyDescent="0.25">
      <c r="A103" s="15">
        <v>98</v>
      </c>
      <c r="B103" s="19" t="s">
        <v>130</v>
      </c>
      <c r="C103" s="20" t="s">
        <v>11</v>
      </c>
      <c r="D103" s="17">
        <v>1</v>
      </c>
      <c r="E103" s="70" t="s">
        <v>340</v>
      </c>
      <c r="F103" s="70" t="s">
        <v>340</v>
      </c>
      <c r="G103" s="70" t="s">
        <v>340</v>
      </c>
      <c r="H103" s="185"/>
    </row>
    <row r="104" spans="1:8" ht="24.95" customHeight="1" x14ac:dyDescent="0.25">
      <c r="A104" s="15">
        <v>99</v>
      </c>
      <c r="B104" s="19" t="s">
        <v>131</v>
      </c>
      <c r="C104" s="20" t="s">
        <v>26</v>
      </c>
      <c r="D104" s="17">
        <v>1</v>
      </c>
      <c r="E104" s="70">
        <v>45378</v>
      </c>
      <c r="F104" s="69">
        <f t="shared" ref="F104:F118" si="8">E104*19%</f>
        <v>8621.82</v>
      </c>
      <c r="G104" s="69">
        <f t="shared" ref="G104:G118" si="9">E104+F104</f>
        <v>53999.82</v>
      </c>
      <c r="H104" s="185"/>
    </row>
    <row r="105" spans="1:8" ht="24.95" customHeight="1" x14ac:dyDescent="0.25">
      <c r="A105" s="15">
        <v>100</v>
      </c>
      <c r="B105" s="19" t="s">
        <v>132</v>
      </c>
      <c r="C105" s="20" t="s">
        <v>11</v>
      </c>
      <c r="D105" s="17">
        <v>1</v>
      </c>
      <c r="E105" s="70">
        <v>5912</v>
      </c>
      <c r="F105" s="69">
        <f t="shared" si="8"/>
        <v>1123.28</v>
      </c>
      <c r="G105" s="69">
        <f t="shared" si="9"/>
        <v>7035.28</v>
      </c>
      <c r="H105" s="185"/>
    </row>
    <row r="106" spans="1:8" ht="24.95" customHeight="1" x14ac:dyDescent="0.25">
      <c r="A106" s="15">
        <v>101</v>
      </c>
      <c r="B106" s="19" t="s">
        <v>133</v>
      </c>
      <c r="C106" s="20" t="s">
        <v>26</v>
      </c>
      <c r="D106" s="17">
        <v>1</v>
      </c>
      <c r="E106" s="70">
        <v>136008</v>
      </c>
      <c r="F106" s="69">
        <f t="shared" si="8"/>
        <v>25841.52</v>
      </c>
      <c r="G106" s="69">
        <f t="shared" si="9"/>
        <v>161849.51999999999</v>
      </c>
      <c r="H106" s="185"/>
    </row>
    <row r="107" spans="1:8" ht="24.95" customHeight="1" x14ac:dyDescent="0.25">
      <c r="A107" s="15">
        <v>102</v>
      </c>
      <c r="B107" s="19" t="s">
        <v>134</v>
      </c>
      <c r="C107" s="20" t="s">
        <v>11</v>
      </c>
      <c r="D107" s="17">
        <v>1</v>
      </c>
      <c r="E107" s="70">
        <v>13734</v>
      </c>
      <c r="F107" s="69">
        <f t="shared" si="8"/>
        <v>2609.46</v>
      </c>
      <c r="G107" s="69">
        <f t="shared" si="9"/>
        <v>16343.46</v>
      </c>
      <c r="H107" s="185"/>
    </row>
    <row r="108" spans="1:8" ht="24.95" customHeight="1" x14ac:dyDescent="0.25">
      <c r="A108" s="15">
        <v>103</v>
      </c>
      <c r="B108" s="19" t="s">
        <v>135</v>
      </c>
      <c r="C108" s="20" t="s">
        <v>92</v>
      </c>
      <c r="D108" s="17">
        <v>1</v>
      </c>
      <c r="E108" s="70">
        <v>236849</v>
      </c>
      <c r="F108" s="69">
        <f t="shared" si="8"/>
        <v>45001.31</v>
      </c>
      <c r="G108" s="69">
        <f t="shared" si="9"/>
        <v>281850.31</v>
      </c>
      <c r="H108" s="185"/>
    </row>
    <row r="109" spans="1:8" ht="24.95" customHeight="1" x14ac:dyDescent="0.25">
      <c r="A109" s="15">
        <v>104</v>
      </c>
      <c r="B109" s="19" t="s">
        <v>136</v>
      </c>
      <c r="C109" s="20" t="s">
        <v>11</v>
      </c>
      <c r="D109" s="17">
        <v>1</v>
      </c>
      <c r="E109" s="70">
        <v>57849</v>
      </c>
      <c r="F109" s="69">
        <f t="shared" si="8"/>
        <v>10991.31</v>
      </c>
      <c r="G109" s="69">
        <f t="shared" si="9"/>
        <v>68840.31</v>
      </c>
      <c r="H109" s="185"/>
    </row>
    <row r="110" spans="1:8" ht="24.95" customHeight="1" x14ac:dyDescent="0.25">
      <c r="A110" s="15">
        <v>105</v>
      </c>
      <c r="B110" s="19" t="s">
        <v>137</v>
      </c>
      <c r="C110" s="20" t="s">
        <v>11</v>
      </c>
      <c r="D110" s="17">
        <v>1</v>
      </c>
      <c r="E110" s="70">
        <v>15000</v>
      </c>
      <c r="F110" s="69">
        <f t="shared" si="8"/>
        <v>2850</v>
      </c>
      <c r="G110" s="69">
        <f t="shared" si="9"/>
        <v>17850</v>
      </c>
      <c r="H110" s="185"/>
    </row>
    <row r="111" spans="1:8" ht="24.95" customHeight="1" x14ac:dyDescent="0.25">
      <c r="A111" s="15">
        <v>106</v>
      </c>
      <c r="B111" s="19" t="s">
        <v>138</v>
      </c>
      <c r="C111" s="20" t="s">
        <v>11</v>
      </c>
      <c r="D111" s="17">
        <v>1</v>
      </c>
      <c r="E111" s="70">
        <v>11091</v>
      </c>
      <c r="F111" s="69">
        <f t="shared" si="8"/>
        <v>2107.29</v>
      </c>
      <c r="G111" s="69">
        <f t="shared" si="9"/>
        <v>13198.29</v>
      </c>
      <c r="H111" s="185"/>
    </row>
    <row r="112" spans="1:8" ht="24.95" customHeight="1" x14ac:dyDescent="0.25">
      <c r="A112" s="15">
        <v>107</v>
      </c>
      <c r="B112" s="19" t="s">
        <v>139</v>
      </c>
      <c r="C112" s="20" t="s">
        <v>11</v>
      </c>
      <c r="D112" s="17">
        <v>1</v>
      </c>
      <c r="E112" s="70">
        <v>25083</v>
      </c>
      <c r="F112" s="69">
        <f t="shared" si="8"/>
        <v>4765.7700000000004</v>
      </c>
      <c r="G112" s="69">
        <f t="shared" si="9"/>
        <v>29848.77</v>
      </c>
      <c r="H112" s="185"/>
    </row>
    <row r="113" spans="1:8" ht="24.95" customHeight="1" x14ac:dyDescent="0.25">
      <c r="A113" s="15">
        <v>108</v>
      </c>
      <c r="B113" s="19" t="s">
        <v>140</v>
      </c>
      <c r="C113" s="20" t="s">
        <v>34</v>
      </c>
      <c r="D113" s="17">
        <v>1</v>
      </c>
      <c r="E113" s="70">
        <v>49161</v>
      </c>
      <c r="F113" s="69">
        <f t="shared" si="8"/>
        <v>9340.59</v>
      </c>
      <c r="G113" s="69">
        <f t="shared" si="9"/>
        <v>58501.59</v>
      </c>
      <c r="H113" s="185"/>
    </row>
    <row r="114" spans="1:8" ht="24.95" customHeight="1" x14ac:dyDescent="0.25">
      <c r="A114" s="15">
        <v>109</v>
      </c>
      <c r="B114" s="19" t="s">
        <v>330</v>
      </c>
      <c r="C114" s="20" t="s">
        <v>11</v>
      </c>
      <c r="D114" s="17">
        <v>1</v>
      </c>
      <c r="E114" s="70">
        <v>252</v>
      </c>
      <c r="F114" s="69">
        <f t="shared" si="8"/>
        <v>47.88</v>
      </c>
      <c r="G114" s="69">
        <f t="shared" si="9"/>
        <v>299.88</v>
      </c>
      <c r="H114" s="185"/>
    </row>
    <row r="115" spans="1:8" ht="24.95" customHeight="1" x14ac:dyDescent="0.25">
      <c r="A115" s="15">
        <v>110</v>
      </c>
      <c r="B115" s="19" t="s">
        <v>142</v>
      </c>
      <c r="C115" s="20" t="s">
        <v>11</v>
      </c>
      <c r="D115" s="17">
        <v>1</v>
      </c>
      <c r="E115" s="70">
        <v>378</v>
      </c>
      <c r="F115" s="69">
        <f t="shared" si="8"/>
        <v>71.820000000000007</v>
      </c>
      <c r="G115" s="69">
        <f t="shared" si="9"/>
        <v>449.82</v>
      </c>
      <c r="H115" s="185"/>
    </row>
    <row r="116" spans="1:8" ht="24.95" customHeight="1" x14ac:dyDescent="0.25">
      <c r="A116" s="15">
        <v>111</v>
      </c>
      <c r="B116" s="19" t="s">
        <v>143</v>
      </c>
      <c r="C116" s="20" t="s">
        <v>11</v>
      </c>
      <c r="D116" s="17">
        <v>1</v>
      </c>
      <c r="E116" s="70">
        <v>13235</v>
      </c>
      <c r="F116" s="69">
        <f t="shared" si="8"/>
        <v>2514.65</v>
      </c>
      <c r="G116" s="69">
        <f t="shared" si="9"/>
        <v>15749.65</v>
      </c>
      <c r="H116" s="185"/>
    </row>
    <row r="117" spans="1:8" ht="24.95" customHeight="1" x14ac:dyDescent="0.25">
      <c r="A117" s="15">
        <v>112</v>
      </c>
      <c r="B117" s="19" t="s">
        <v>144</v>
      </c>
      <c r="C117" s="20" t="s">
        <v>11</v>
      </c>
      <c r="D117" s="17">
        <v>1</v>
      </c>
      <c r="E117" s="70">
        <v>332646</v>
      </c>
      <c r="F117" s="69">
        <f t="shared" si="8"/>
        <v>63202.74</v>
      </c>
      <c r="G117" s="69">
        <f t="shared" si="9"/>
        <v>395848.74</v>
      </c>
      <c r="H117" s="185"/>
    </row>
    <row r="118" spans="1:8" ht="24.95" customHeight="1" x14ac:dyDescent="0.25">
      <c r="A118" s="15">
        <v>113</v>
      </c>
      <c r="B118" s="19" t="s">
        <v>145</v>
      </c>
      <c r="C118" s="20" t="s">
        <v>11</v>
      </c>
      <c r="D118" s="17">
        <v>1</v>
      </c>
      <c r="E118" s="70">
        <v>7910</v>
      </c>
      <c r="F118" s="69">
        <f t="shared" si="8"/>
        <v>1502.9</v>
      </c>
      <c r="G118" s="69">
        <f t="shared" si="9"/>
        <v>9412.9</v>
      </c>
      <c r="H118" s="185"/>
    </row>
    <row r="119" spans="1:8" ht="24.95" customHeight="1" x14ac:dyDescent="0.25">
      <c r="A119" s="15">
        <v>114</v>
      </c>
      <c r="B119" s="19" t="s">
        <v>146</v>
      </c>
      <c r="C119" s="20" t="s">
        <v>11</v>
      </c>
      <c r="D119" s="17">
        <v>1</v>
      </c>
      <c r="E119" s="70" t="s">
        <v>340</v>
      </c>
      <c r="F119" s="69" t="s">
        <v>340</v>
      </c>
      <c r="G119" s="69" t="s">
        <v>340</v>
      </c>
      <c r="H119" s="185"/>
    </row>
    <row r="120" spans="1:8" ht="24.95" customHeight="1" x14ac:dyDescent="0.25">
      <c r="A120" s="15">
        <v>115</v>
      </c>
      <c r="B120" s="19" t="s">
        <v>147</v>
      </c>
      <c r="C120" s="20" t="s">
        <v>11</v>
      </c>
      <c r="D120" s="17">
        <v>1</v>
      </c>
      <c r="E120" s="70">
        <v>57857</v>
      </c>
      <c r="F120" s="69">
        <f t="shared" ref="F120:F151" si="10">E120*19%</f>
        <v>10992.83</v>
      </c>
      <c r="G120" s="69">
        <f t="shared" ref="G120:G151" si="11">E120+F120</f>
        <v>68849.83</v>
      </c>
      <c r="H120" s="185"/>
    </row>
    <row r="121" spans="1:8" ht="24.95" customHeight="1" x14ac:dyDescent="0.25">
      <c r="A121" s="15">
        <v>116</v>
      </c>
      <c r="B121" s="19" t="s">
        <v>148</v>
      </c>
      <c r="C121" s="20" t="s">
        <v>11</v>
      </c>
      <c r="D121" s="17">
        <v>1</v>
      </c>
      <c r="E121" s="70">
        <v>18225</v>
      </c>
      <c r="F121" s="69">
        <f t="shared" si="10"/>
        <v>3462.75</v>
      </c>
      <c r="G121" s="69">
        <f t="shared" si="11"/>
        <v>21687.75</v>
      </c>
      <c r="H121" s="185"/>
    </row>
    <row r="122" spans="1:8" ht="24.95" customHeight="1" x14ac:dyDescent="0.25">
      <c r="A122" s="15">
        <v>117</v>
      </c>
      <c r="B122" s="19" t="s">
        <v>331</v>
      </c>
      <c r="C122" s="20" t="s">
        <v>11</v>
      </c>
      <c r="D122" s="17">
        <v>1</v>
      </c>
      <c r="E122" s="70">
        <v>17520</v>
      </c>
      <c r="F122" s="69">
        <f t="shared" si="10"/>
        <v>3328.8</v>
      </c>
      <c r="G122" s="69">
        <f t="shared" si="11"/>
        <v>20848.8</v>
      </c>
      <c r="H122" s="185"/>
    </row>
    <row r="123" spans="1:8" ht="24.95" customHeight="1" x14ac:dyDescent="0.25">
      <c r="A123" s="15">
        <v>118</v>
      </c>
      <c r="B123" s="19" t="s">
        <v>150</v>
      </c>
      <c r="C123" s="20" t="s">
        <v>11</v>
      </c>
      <c r="D123" s="17">
        <v>1</v>
      </c>
      <c r="E123" s="70">
        <v>59369</v>
      </c>
      <c r="F123" s="69">
        <f t="shared" si="10"/>
        <v>11280.11</v>
      </c>
      <c r="G123" s="69">
        <f t="shared" si="11"/>
        <v>70649.11</v>
      </c>
      <c r="H123" s="185"/>
    </row>
    <row r="124" spans="1:8" ht="24.95" customHeight="1" x14ac:dyDescent="0.25">
      <c r="A124" s="15">
        <v>119</v>
      </c>
      <c r="B124" s="19" t="s">
        <v>151</v>
      </c>
      <c r="C124" s="20" t="s">
        <v>26</v>
      </c>
      <c r="D124" s="17">
        <v>1</v>
      </c>
      <c r="E124" s="70">
        <v>60849</v>
      </c>
      <c r="F124" s="69">
        <f t="shared" si="10"/>
        <v>11561.31</v>
      </c>
      <c r="G124" s="69">
        <f t="shared" si="11"/>
        <v>72410.31</v>
      </c>
      <c r="H124" s="185"/>
    </row>
    <row r="125" spans="1:8" ht="24.95" customHeight="1" x14ac:dyDescent="0.25">
      <c r="A125" s="15">
        <v>120</v>
      </c>
      <c r="B125" s="19" t="s">
        <v>152</v>
      </c>
      <c r="C125" s="20" t="s">
        <v>11</v>
      </c>
      <c r="D125" s="17">
        <v>1</v>
      </c>
      <c r="E125" s="70">
        <v>23823</v>
      </c>
      <c r="F125" s="69">
        <f t="shared" si="10"/>
        <v>4526.37</v>
      </c>
      <c r="G125" s="69">
        <f t="shared" si="11"/>
        <v>28349.37</v>
      </c>
      <c r="H125" s="185"/>
    </row>
    <row r="126" spans="1:8" ht="24.95" customHeight="1" x14ac:dyDescent="0.25">
      <c r="A126" s="15">
        <v>121</v>
      </c>
      <c r="B126" s="19" t="s">
        <v>153</v>
      </c>
      <c r="C126" s="20" t="s">
        <v>11</v>
      </c>
      <c r="D126" s="17">
        <v>1</v>
      </c>
      <c r="E126" s="70">
        <v>16260</v>
      </c>
      <c r="F126" s="69">
        <f t="shared" si="10"/>
        <v>3089.4</v>
      </c>
      <c r="G126" s="69">
        <f t="shared" si="11"/>
        <v>19349.400000000001</v>
      </c>
      <c r="H126" s="185"/>
    </row>
    <row r="127" spans="1:8" ht="24.95" customHeight="1" x14ac:dyDescent="0.25">
      <c r="A127" s="15">
        <v>122</v>
      </c>
      <c r="B127" s="19" t="s">
        <v>154</v>
      </c>
      <c r="C127" s="20" t="s">
        <v>11</v>
      </c>
      <c r="D127" s="17">
        <v>1</v>
      </c>
      <c r="E127" s="70">
        <v>60378</v>
      </c>
      <c r="F127" s="69">
        <f t="shared" si="10"/>
        <v>11471.82</v>
      </c>
      <c r="G127" s="69">
        <f t="shared" si="11"/>
        <v>71849.820000000007</v>
      </c>
      <c r="H127" s="185"/>
    </row>
    <row r="128" spans="1:8" ht="24.95" customHeight="1" x14ac:dyDescent="0.25">
      <c r="A128" s="15">
        <v>123</v>
      </c>
      <c r="B128" s="19" t="s">
        <v>155</v>
      </c>
      <c r="C128" s="20" t="s">
        <v>156</v>
      </c>
      <c r="D128" s="17">
        <v>1</v>
      </c>
      <c r="E128" s="70">
        <v>25083</v>
      </c>
      <c r="F128" s="69">
        <f t="shared" si="10"/>
        <v>4765.7700000000004</v>
      </c>
      <c r="G128" s="69">
        <f t="shared" si="11"/>
        <v>29848.77</v>
      </c>
      <c r="H128" s="185"/>
    </row>
    <row r="129" spans="1:8" ht="24.95" customHeight="1" x14ac:dyDescent="0.25">
      <c r="A129" s="15">
        <v>124</v>
      </c>
      <c r="B129" s="19" t="s">
        <v>157</v>
      </c>
      <c r="C129" s="20" t="s">
        <v>156</v>
      </c>
      <c r="D129" s="17">
        <v>1</v>
      </c>
      <c r="E129" s="70">
        <v>70842</v>
      </c>
      <c r="F129" s="69">
        <f t="shared" si="10"/>
        <v>13459.98</v>
      </c>
      <c r="G129" s="69">
        <f t="shared" si="11"/>
        <v>84301.98</v>
      </c>
      <c r="H129" s="185"/>
    </row>
    <row r="130" spans="1:8" ht="24.95" customHeight="1" x14ac:dyDescent="0.25">
      <c r="A130" s="15">
        <v>125</v>
      </c>
      <c r="B130" s="19" t="s">
        <v>158</v>
      </c>
      <c r="C130" s="20" t="s">
        <v>11</v>
      </c>
      <c r="D130" s="17">
        <v>1</v>
      </c>
      <c r="E130" s="70">
        <v>30378</v>
      </c>
      <c r="F130" s="69">
        <f t="shared" si="10"/>
        <v>5771.82</v>
      </c>
      <c r="G130" s="69">
        <f t="shared" si="11"/>
        <v>36149.82</v>
      </c>
      <c r="H130" s="185"/>
    </row>
    <row r="131" spans="1:8" ht="24.95" customHeight="1" x14ac:dyDescent="0.25">
      <c r="A131" s="15">
        <v>126</v>
      </c>
      <c r="B131" s="19" t="s">
        <v>159</v>
      </c>
      <c r="C131" s="20" t="s">
        <v>11</v>
      </c>
      <c r="D131" s="17">
        <v>1</v>
      </c>
      <c r="E131" s="70">
        <v>81806</v>
      </c>
      <c r="F131" s="69">
        <f t="shared" si="10"/>
        <v>15543.14</v>
      </c>
      <c r="G131" s="69">
        <f t="shared" si="11"/>
        <v>97349.14</v>
      </c>
      <c r="H131" s="185"/>
    </row>
    <row r="132" spans="1:8" ht="24.95" customHeight="1" x14ac:dyDescent="0.25">
      <c r="A132" s="15">
        <v>127</v>
      </c>
      <c r="B132" s="19" t="s">
        <v>160</v>
      </c>
      <c r="C132" s="20" t="s">
        <v>161</v>
      </c>
      <c r="D132" s="17">
        <v>1</v>
      </c>
      <c r="E132" s="70">
        <v>119747</v>
      </c>
      <c r="F132" s="69">
        <f t="shared" si="10"/>
        <v>22751.93</v>
      </c>
      <c r="G132" s="69">
        <f t="shared" si="11"/>
        <v>142498.93</v>
      </c>
      <c r="H132" s="185"/>
    </row>
    <row r="133" spans="1:8" ht="24.95" customHeight="1" x14ac:dyDescent="0.25">
      <c r="A133" s="15">
        <v>128</v>
      </c>
      <c r="B133" s="19" t="s">
        <v>162</v>
      </c>
      <c r="C133" s="20" t="s">
        <v>11</v>
      </c>
      <c r="D133" s="17">
        <v>1</v>
      </c>
      <c r="E133" s="70">
        <v>560924</v>
      </c>
      <c r="F133" s="69">
        <f t="shared" si="10"/>
        <v>106575.56</v>
      </c>
      <c r="G133" s="69">
        <f t="shared" si="11"/>
        <v>667499.56000000006</v>
      </c>
      <c r="H133" s="185"/>
    </row>
    <row r="134" spans="1:8" ht="24.95" customHeight="1" x14ac:dyDescent="0.25">
      <c r="A134" s="15">
        <v>129</v>
      </c>
      <c r="B134" s="19" t="s">
        <v>163</v>
      </c>
      <c r="C134" s="20" t="s">
        <v>11</v>
      </c>
      <c r="D134" s="17">
        <v>1</v>
      </c>
      <c r="E134" s="70">
        <v>122142</v>
      </c>
      <c r="F134" s="69">
        <f t="shared" si="10"/>
        <v>23206.98</v>
      </c>
      <c r="G134" s="69">
        <f t="shared" si="11"/>
        <v>145348.98000000001</v>
      </c>
      <c r="H134" s="185"/>
    </row>
    <row r="135" spans="1:8" ht="24.95" customHeight="1" x14ac:dyDescent="0.25">
      <c r="A135" s="15">
        <v>130</v>
      </c>
      <c r="B135" s="19" t="s">
        <v>164</v>
      </c>
      <c r="C135" s="20" t="s">
        <v>26</v>
      </c>
      <c r="D135" s="17">
        <v>1</v>
      </c>
      <c r="E135" s="70">
        <v>127310</v>
      </c>
      <c r="F135" s="69">
        <f t="shared" si="10"/>
        <v>24188.9</v>
      </c>
      <c r="G135" s="69">
        <f t="shared" si="11"/>
        <v>151498.9</v>
      </c>
      <c r="H135" s="185"/>
    </row>
    <row r="136" spans="1:8" ht="24.95" customHeight="1" x14ac:dyDescent="0.25">
      <c r="A136" s="15">
        <v>131</v>
      </c>
      <c r="B136" s="19" t="s">
        <v>165</v>
      </c>
      <c r="C136" s="20" t="s">
        <v>11</v>
      </c>
      <c r="D136" s="17">
        <v>1</v>
      </c>
      <c r="E136" s="70">
        <v>1455252</v>
      </c>
      <c r="F136" s="69">
        <f t="shared" si="10"/>
        <v>276497.88</v>
      </c>
      <c r="G136" s="69">
        <f t="shared" si="11"/>
        <v>1731749.88</v>
      </c>
      <c r="H136" s="185"/>
    </row>
    <row r="137" spans="1:8" ht="24.95" customHeight="1" x14ac:dyDescent="0.25">
      <c r="A137" s="15">
        <v>132</v>
      </c>
      <c r="B137" s="19" t="s">
        <v>166</v>
      </c>
      <c r="C137" s="20" t="s">
        <v>11</v>
      </c>
      <c r="D137" s="17">
        <v>1</v>
      </c>
      <c r="E137" s="70">
        <v>891050</v>
      </c>
      <c r="F137" s="69">
        <f t="shared" si="10"/>
        <v>169299.5</v>
      </c>
      <c r="G137" s="69">
        <f t="shared" si="11"/>
        <v>1060349.5</v>
      </c>
      <c r="H137" s="185"/>
    </row>
    <row r="138" spans="1:8" ht="24.95" customHeight="1" x14ac:dyDescent="0.25">
      <c r="A138" s="15">
        <v>133</v>
      </c>
      <c r="B138" s="19" t="s">
        <v>167</v>
      </c>
      <c r="C138" s="20" t="s">
        <v>11</v>
      </c>
      <c r="D138" s="17">
        <v>1</v>
      </c>
      <c r="E138" s="70">
        <v>45252</v>
      </c>
      <c r="F138" s="69">
        <f t="shared" si="10"/>
        <v>8597.8799999999992</v>
      </c>
      <c r="G138" s="69">
        <f t="shared" si="11"/>
        <v>53849.88</v>
      </c>
      <c r="H138" s="185"/>
    </row>
    <row r="139" spans="1:8" ht="24.95" customHeight="1" x14ac:dyDescent="0.25">
      <c r="A139" s="15">
        <v>134</v>
      </c>
      <c r="B139" s="19" t="s">
        <v>168</v>
      </c>
      <c r="C139" s="20" t="s">
        <v>11</v>
      </c>
      <c r="D139" s="17">
        <v>1</v>
      </c>
      <c r="E139" s="70">
        <v>88991</v>
      </c>
      <c r="F139" s="69">
        <f t="shared" si="10"/>
        <v>16908.29</v>
      </c>
      <c r="G139" s="69">
        <f t="shared" si="11"/>
        <v>105899.29000000001</v>
      </c>
      <c r="H139" s="185"/>
    </row>
    <row r="140" spans="1:8" ht="24.95" customHeight="1" x14ac:dyDescent="0.25">
      <c r="A140" s="15">
        <v>135</v>
      </c>
      <c r="B140" s="19" t="s">
        <v>169</v>
      </c>
      <c r="C140" s="20" t="s">
        <v>11</v>
      </c>
      <c r="D140" s="17">
        <v>1</v>
      </c>
      <c r="E140" s="70">
        <v>88167</v>
      </c>
      <c r="F140" s="69">
        <f t="shared" si="10"/>
        <v>16751.73</v>
      </c>
      <c r="G140" s="69">
        <f t="shared" si="11"/>
        <v>104918.73</v>
      </c>
      <c r="H140" s="185"/>
    </row>
    <row r="141" spans="1:8" ht="24.95" customHeight="1" x14ac:dyDescent="0.25">
      <c r="A141" s="15">
        <v>136</v>
      </c>
      <c r="B141" s="19" t="s">
        <v>170</v>
      </c>
      <c r="C141" s="20" t="s">
        <v>11</v>
      </c>
      <c r="D141" s="17">
        <v>1</v>
      </c>
      <c r="E141" s="70">
        <v>189075</v>
      </c>
      <c r="F141" s="69">
        <f t="shared" si="10"/>
        <v>35924.25</v>
      </c>
      <c r="G141" s="69">
        <f t="shared" si="11"/>
        <v>224999.25</v>
      </c>
      <c r="H141" s="185"/>
    </row>
    <row r="142" spans="1:8" ht="24.95" customHeight="1" x14ac:dyDescent="0.25">
      <c r="A142" s="15">
        <v>137</v>
      </c>
      <c r="B142" s="19" t="s">
        <v>171</v>
      </c>
      <c r="C142" s="20" t="s">
        <v>11</v>
      </c>
      <c r="D142" s="17">
        <v>1</v>
      </c>
      <c r="E142" s="70">
        <v>62898</v>
      </c>
      <c r="F142" s="69">
        <f t="shared" si="10"/>
        <v>11950.62</v>
      </c>
      <c r="G142" s="69">
        <f t="shared" si="11"/>
        <v>74848.62</v>
      </c>
      <c r="H142" s="185"/>
    </row>
    <row r="143" spans="1:8" ht="24.95" customHeight="1" x14ac:dyDescent="0.25">
      <c r="A143" s="15">
        <v>138</v>
      </c>
      <c r="B143" s="19" t="s">
        <v>172</v>
      </c>
      <c r="C143" s="20" t="s">
        <v>11</v>
      </c>
      <c r="D143" s="17">
        <v>1</v>
      </c>
      <c r="E143" s="70">
        <v>83823</v>
      </c>
      <c r="F143" s="69">
        <f t="shared" si="10"/>
        <v>15926.37</v>
      </c>
      <c r="G143" s="69">
        <f t="shared" si="11"/>
        <v>99749.37</v>
      </c>
      <c r="H143" s="185"/>
    </row>
    <row r="144" spans="1:8" ht="24.95" customHeight="1" x14ac:dyDescent="0.25">
      <c r="A144" s="15">
        <v>139</v>
      </c>
      <c r="B144" s="19" t="s">
        <v>173</v>
      </c>
      <c r="C144" s="20" t="s">
        <v>11</v>
      </c>
      <c r="D144" s="17">
        <v>1</v>
      </c>
      <c r="E144" s="70">
        <v>11849</v>
      </c>
      <c r="F144" s="69">
        <f t="shared" si="10"/>
        <v>2251.31</v>
      </c>
      <c r="G144" s="69">
        <f t="shared" si="11"/>
        <v>14100.31</v>
      </c>
      <c r="H144" s="185"/>
    </row>
    <row r="145" spans="1:8" ht="24.95" customHeight="1" x14ac:dyDescent="0.25">
      <c r="A145" s="15">
        <v>140</v>
      </c>
      <c r="B145" s="19" t="s">
        <v>174</v>
      </c>
      <c r="C145" s="20" t="s">
        <v>11</v>
      </c>
      <c r="D145" s="17">
        <v>1</v>
      </c>
      <c r="E145" s="70">
        <v>13737</v>
      </c>
      <c r="F145" s="69">
        <f t="shared" si="10"/>
        <v>2610.0300000000002</v>
      </c>
      <c r="G145" s="69">
        <f t="shared" si="11"/>
        <v>16347.03</v>
      </c>
      <c r="H145" s="185"/>
    </row>
    <row r="146" spans="1:8" ht="24.95" customHeight="1" x14ac:dyDescent="0.25">
      <c r="A146" s="15">
        <v>141</v>
      </c>
      <c r="B146" s="19" t="s">
        <v>175</v>
      </c>
      <c r="C146" s="20" t="s">
        <v>11</v>
      </c>
      <c r="D146" s="17">
        <v>1</v>
      </c>
      <c r="E146" s="70">
        <v>34034</v>
      </c>
      <c r="F146" s="69">
        <f t="shared" si="10"/>
        <v>6466.46</v>
      </c>
      <c r="G146" s="69">
        <f t="shared" si="11"/>
        <v>40500.46</v>
      </c>
      <c r="H146" s="185"/>
    </row>
    <row r="147" spans="1:8" ht="24.95" customHeight="1" x14ac:dyDescent="0.25">
      <c r="A147" s="15">
        <v>142</v>
      </c>
      <c r="B147" s="19" t="s">
        <v>176</v>
      </c>
      <c r="C147" s="20" t="s">
        <v>11</v>
      </c>
      <c r="D147" s="17">
        <v>1</v>
      </c>
      <c r="E147" s="70">
        <v>130049</v>
      </c>
      <c r="F147" s="69">
        <f t="shared" si="10"/>
        <v>24709.31</v>
      </c>
      <c r="G147" s="69">
        <f t="shared" si="11"/>
        <v>154758.31</v>
      </c>
      <c r="H147" s="185"/>
    </row>
    <row r="148" spans="1:8" ht="24.95" customHeight="1" x14ac:dyDescent="0.25">
      <c r="A148" s="15">
        <v>143</v>
      </c>
      <c r="B148" s="19" t="s">
        <v>177</v>
      </c>
      <c r="C148" s="20" t="s">
        <v>11</v>
      </c>
      <c r="D148" s="17">
        <v>1</v>
      </c>
      <c r="E148" s="70">
        <v>98319</v>
      </c>
      <c r="F148" s="69">
        <f t="shared" si="10"/>
        <v>18680.61</v>
      </c>
      <c r="G148" s="69">
        <f t="shared" si="11"/>
        <v>116999.61</v>
      </c>
      <c r="H148" s="185"/>
    </row>
    <row r="149" spans="1:8" ht="24.95" customHeight="1" x14ac:dyDescent="0.25">
      <c r="A149" s="15">
        <v>144</v>
      </c>
      <c r="B149" s="19" t="s">
        <v>178</v>
      </c>
      <c r="C149" s="20" t="s">
        <v>11</v>
      </c>
      <c r="D149" s="17">
        <v>1</v>
      </c>
      <c r="E149" s="70">
        <v>22563</v>
      </c>
      <c r="F149" s="69">
        <f t="shared" si="10"/>
        <v>4286.97</v>
      </c>
      <c r="G149" s="69">
        <f t="shared" si="11"/>
        <v>26849.97</v>
      </c>
      <c r="H149" s="185"/>
    </row>
    <row r="150" spans="1:8" ht="24.95" customHeight="1" x14ac:dyDescent="0.25">
      <c r="A150" s="15">
        <v>145</v>
      </c>
      <c r="B150" s="19" t="s">
        <v>179</v>
      </c>
      <c r="C150" s="20" t="s">
        <v>11</v>
      </c>
      <c r="D150" s="17">
        <v>1</v>
      </c>
      <c r="E150" s="70">
        <v>31386</v>
      </c>
      <c r="F150" s="69">
        <f t="shared" si="10"/>
        <v>5963.34</v>
      </c>
      <c r="G150" s="69">
        <f t="shared" si="11"/>
        <v>37349.339999999997</v>
      </c>
      <c r="H150" s="185"/>
    </row>
    <row r="151" spans="1:8" ht="24.95" customHeight="1" x14ac:dyDescent="0.25">
      <c r="A151" s="15">
        <v>146</v>
      </c>
      <c r="B151" s="19" t="s">
        <v>180</v>
      </c>
      <c r="C151" s="20" t="s">
        <v>11</v>
      </c>
      <c r="D151" s="17">
        <v>1</v>
      </c>
      <c r="E151" s="70">
        <v>21995</v>
      </c>
      <c r="F151" s="69">
        <f t="shared" si="10"/>
        <v>4179.05</v>
      </c>
      <c r="G151" s="69">
        <f t="shared" si="11"/>
        <v>26174.05</v>
      </c>
      <c r="H151" s="185"/>
    </row>
    <row r="152" spans="1:8" ht="24.95" customHeight="1" x14ac:dyDescent="0.25">
      <c r="A152" s="15">
        <v>147</v>
      </c>
      <c r="B152" s="19" t="s">
        <v>181</v>
      </c>
      <c r="C152" s="20" t="s">
        <v>11</v>
      </c>
      <c r="D152" s="17">
        <v>1</v>
      </c>
      <c r="E152" s="70">
        <v>580965</v>
      </c>
      <c r="F152" s="69">
        <f t="shared" ref="F152:F178" si="12">E152*19%</f>
        <v>110383.35</v>
      </c>
      <c r="G152" s="69">
        <f t="shared" ref="G152:G178" si="13">E152+F152</f>
        <v>691348.35</v>
      </c>
      <c r="H152" s="185"/>
    </row>
    <row r="153" spans="1:8" ht="24.95" customHeight="1" x14ac:dyDescent="0.25">
      <c r="A153" s="15">
        <v>148</v>
      </c>
      <c r="B153" s="19" t="s">
        <v>182</v>
      </c>
      <c r="C153" s="20" t="s">
        <v>11</v>
      </c>
      <c r="D153" s="17">
        <v>1</v>
      </c>
      <c r="E153" s="70">
        <v>109800</v>
      </c>
      <c r="F153" s="69">
        <f t="shared" si="12"/>
        <v>20862</v>
      </c>
      <c r="G153" s="69">
        <f t="shared" si="13"/>
        <v>130662</v>
      </c>
      <c r="H153" s="185"/>
    </row>
    <row r="154" spans="1:8" ht="24.95" customHeight="1" x14ac:dyDescent="0.25">
      <c r="A154" s="15">
        <v>149</v>
      </c>
      <c r="B154" s="19" t="s">
        <v>183</v>
      </c>
      <c r="C154" s="20" t="s">
        <v>11</v>
      </c>
      <c r="D154" s="17">
        <v>1</v>
      </c>
      <c r="E154" s="70">
        <v>61701</v>
      </c>
      <c r="F154" s="69">
        <f t="shared" si="12"/>
        <v>11723.19</v>
      </c>
      <c r="G154" s="69">
        <f t="shared" si="13"/>
        <v>73424.19</v>
      </c>
      <c r="H154" s="185"/>
    </row>
    <row r="155" spans="1:8" ht="24.95" customHeight="1" x14ac:dyDescent="0.25">
      <c r="A155" s="15">
        <v>150</v>
      </c>
      <c r="B155" s="19" t="s">
        <v>184</v>
      </c>
      <c r="C155" s="20" t="s">
        <v>11</v>
      </c>
      <c r="D155" s="17">
        <v>1</v>
      </c>
      <c r="E155" s="70">
        <v>46134</v>
      </c>
      <c r="F155" s="69">
        <f t="shared" si="12"/>
        <v>8765.4600000000009</v>
      </c>
      <c r="G155" s="69">
        <f t="shared" si="13"/>
        <v>54899.46</v>
      </c>
      <c r="H155" s="185"/>
    </row>
    <row r="156" spans="1:8" ht="24.95" customHeight="1" x14ac:dyDescent="0.25">
      <c r="A156" s="15">
        <v>151</v>
      </c>
      <c r="B156" s="19" t="s">
        <v>185</v>
      </c>
      <c r="C156" s="20" t="s">
        <v>11</v>
      </c>
      <c r="D156" s="17">
        <v>1</v>
      </c>
      <c r="E156" s="70">
        <v>22689</v>
      </c>
      <c r="F156" s="69">
        <f t="shared" si="12"/>
        <v>4310.91</v>
      </c>
      <c r="G156" s="69">
        <f t="shared" si="13"/>
        <v>26999.91</v>
      </c>
      <c r="H156" s="185"/>
    </row>
    <row r="157" spans="1:8" ht="24.95" customHeight="1" x14ac:dyDescent="0.25">
      <c r="A157" s="15">
        <v>152</v>
      </c>
      <c r="B157" s="19" t="s">
        <v>186</v>
      </c>
      <c r="C157" s="20" t="s">
        <v>11</v>
      </c>
      <c r="D157" s="17">
        <v>1</v>
      </c>
      <c r="E157" s="70">
        <v>44892</v>
      </c>
      <c r="F157" s="69">
        <f t="shared" si="12"/>
        <v>8529.48</v>
      </c>
      <c r="G157" s="69">
        <f t="shared" si="13"/>
        <v>53421.479999999996</v>
      </c>
      <c r="H157" s="185"/>
    </row>
    <row r="158" spans="1:8" ht="24.95" customHeight="1" x14ac:dyDescent="0.25">
      <c r="A158" s="15">
        <v>153</v>
      </c>
      <c r="B158" s="19" t="s">
        <v>187</v>
      </c>
      <c r="C158" s="20" t="s">
        <v>11</v>
      </c>
      <c r="D158" s="17">
        <v>1</v>
      </c>
      <c r="E158" s="70">
        <v>33000</v>
      </c>
      <c r="F158" s="69">
        <f t="shared" si="12"/>
        <v>6270</v>
      </c>
      <c r="G158" s="69">
        <f t="shared" si="13"/>
        <v>39270</v>
      </c>
      <c r="H158" s="185"/>
    </row>
    <row r="159" spans="1:8" ht="24.95" customHeight="1" x14ac:dyDescent="0.25">
      <c r="A159" s="15">
        <v>154</v>
      </c>
      <c r="B159" s="19" t="s">
        <v>188</v>
      </c>
      <c r="C159" s="20" t="s">
        <v>11</v>
      </c>
      <c r="D159" s="17">
        <v>1</v>
      </c>
      <c r="E159" s="70">
        <v>2268</v>
      </c>
      <c r="F159" s="69">
        <f t="shared" si="12"/>
        <v>430.92</v>
      </c>
      <c r="G159" s="69">
        <f t="shared" si="13"/>
        <v>2698.92</v>
      </c>
      <c r="H159" s="185"/>
    </row>
    <row r="160" spans="1:8" ht="24.95" customHeight="1" x14ac:dyDescent="0.25">
      <c r="A160" s="15">
        <v>155</v>
      </c>
      <c r="B160" s="19" t="s">
        <v>189</v>
      </c>
      <c r="C160" s="20" t="s">
        <v>11</v>
      </c>
      <c r="D160" s="17">
        <v>1</v>
      </c>
      <c r="E160" s="70">
        <v>9957</v>
      </c>
      <c r="F160" s="69">
        <f t="shared" si="12"/>
        <v>1891.83</v>
      </c>
      <c r="G160" s="69">
        <f t="shared" si="13"/>
        <v>11848.83</v>
      </c>
      <c r="H160" s="185"/>
    </row>
    <row r="161" spans="1:8" ht="24.95" customHeight="1" x14ac:dyDescent="0.25">
      <c r="A161" s="15">
        <v>156</v>
      </c>
      <c r="B161" s="19" t="s">
        <v>190</v>
      </c>
      <c r="C161" s="20" t="s">
        <v>76</v>
      </c>
      <c r="D161" s="17">
        <v>1</v>
      </c>
      <c r="E161" s="70">
        <v>7941</v>
      </c>
      <c r="F161" s="69">
        <f t="shared" si="12"/>
        <v>1508.79</v>
      </c>
      <c r="G161" s="69">
        <f t="shared" si="13"/>
        <v>9449.7900000000009</v>
      </c>
      <c r="H161" s="185"/>
    </row>
    <row r="162" spans="1:8" ht="24.95" customHeight="1" x14ac:dyDescent="0.25">
      <c r="A162" s="15">
        <v>157</v>
      </c>
      <c r="B162" s="19" t="s">
        <v>191</v>
      </c>
      <c r="C162" s="20" t="s">
        <v>76</v>
      </c>
      <c r="D162" s="17">
        <v>1</v>
      </c>
      <c r="E162" s="70">
        <v>88109</v>
      </c>
      <c r="F162" s="69">
        <f t="shared" si="12"/>
        <v>16740.71</v>
      </c>
      <c r="G162" s="69">
        <f t="shared" si="13"/>
        <v>104849.70999999999</v>
      </c>
      <c r="H162" s="185"/>
    </row>
    <row r="163" spans="1:8" ht="24.95" customHeight="1" x14ac:dyDescent="0.25">
      <c r="A163" s="15">
        <v>158</v>
      </c>
      <c r="B163" s="19" t="s">
        <v>192</v>
      </c>
      <c r="C163" s="20" t="s">
        <v>87</v>
      </c>
      <c r="D163" s="17">
        <v>1</v>
      </c>
      <c r="E163" s="70">
        <v>163866</v>
      </c>
      <c r="F163" s="69">
        <f t="shared" si="12"/>
        <v>31134.54</v>
      </c>
      <c r="G163" s="69">
        <f t="shared" si="13"/>
        <v>195000.54</v>
      </c>
      <c r="H163" s="185"/>
    </row>
    <row r="164" spans="1:8" ht="24.95" customHeight="1" x14ac:dyDescent="0.25">
      <c r="A164" s="15">
        <v>159</v>
      </c>
      <c r="B164" s="19" t="s">
        <v>193</v>
      </c>
      <c r="C164" s="20" t="s">
        <v>87</v>
      </c>
      <c r="D164" s="17">
        <v>1</v>
      </c>
      <c r="E164" s="70">
        <v>328991</v>
      </c>
      <c r="F164" s="69">
        <f t="shared" si="12"/>
        <v>62508.29</v>
      </c>
      <c r="G164" s="69">
        <f t="shared" si="13"/>
        <v>391499.29</v>
      </c>
      <c r="H164" s="185"/>
    </row>
    <row r="165" spans="1:8" ht="24.95" customHeight="1" x14ac:dyDescent="0.25">
      <c r="A165" s="15">
        <v>160</v>
      </c>
      <c r="B165" s="19" t="s">
        <v>194</v>
      </c>
      <c r="C165" s="20" t="s">
        <v>195</v>
      </c>
      <c r="D165" s="17">
        <v>1</v>
      </c>
      <c r="E165" s="70">
        <v>107016</v>
      </c>
      <c r="F165" s="69">
        <f t="shared" si="12"/>
        <v>20333.04</v>
      </c>
      <c r="G165" s="69">
        <f t="shared" si="13"/>
        <v>127349.04000000001</v>
      </c>
      <c r="H165" s="185"/>
    </row>
    <row r="166" spans="1:8" ht="24.95" customHeight="1" x14ac:dyDescent="0.25">
      <c r="A166" s="15">
        <v>161</v>
      </c>
      <c r="B166" s="19" t="s">
        <v>196</v>
      </c>
      <c r="C166" s="20" t="s">
        <v>26</v>
      </c>
      <c r="D166" s="17">
        <v>1</v>
      </c>
      <c r="E166" s="70">
        <v>117353</v>
      </c>
      <c r="F166" s="69">
        <f t="shared" si="12"/>
        <v>22297.07</v>
      </c>
      <c r="G166" s="69">
        <f t="shared" si="13"/>
        <v>139650.07</v>
      </c>
      <c r="H166" s="185"/>
    </row>
    <row r="167" spans="1:8" ht="24.95" customHeight="1" x14ac:dyDescent="0.25">
      <c r="A167" s="15">
        <v>162</v>
      </c>
      <c r="B167" s="19" t="s">
        <v>197</v>
      </c>
      <c r="C167" s="20" t="s">
        <v>11</v>
      </c>
      <c r="D167" s="17">
        <v>1</v>
      </c>
      <c r="E167" s="70">
        <v>61638</v>
      </c>
      <c r="F167" s="69">
        <f t="shared" si="12"/>
        <v>11711.22</v>
      </c>
      <c r="G167" s="69">
        <f t="shared" si="13"/>
        <v>73349.22</v>
      </c>
      <c r="H167" s="185"/>
    </row>
    <row r="168" spans="1:8" ht="24.95" customHeight="1" x14ac:dyDescent="0.25">
      <c r="A168" s="15">
        <v>163</v>
      </c>
      <c r="B168" s="19" t="s">
        <v>198</v>
      </c>
      <c r="C168" s="20" t="s">
        <v>195</v>
      </c>
      <c r="D168" s="17">
        <v>1</v>
      </c>
      <c r="E168" s="70">
        <v>227268</v>
      </c>
      <c r="F168" s="69">
        <f t="shared" si="12"/>
        <v>43180.92</v>
      </c>
      <c r="G168" s="69">
        <f t="shared" si="13"/>
        <v>270448.92</v>
      </c>
      <c r="H168" s="185"/>
    </row>
    <row r="169" spans="1:8" ht="24.95" customHeight="1" x14ac:dyDescent="0.25">
      <c r="A169" s="15">
        <v>164</v>
      </c>
      <c r="B169" s="19" t="s">
        <v>199</v>
      </c>
      <c r="C169" s="20" t="s">
        <v>11</v>
      </c>
      <c r="D169" s="17">
        <v>1</v>
      </c>
      <c r="E169" s="70">
        <v>5798</v>
      </c>
      <c r="F169" s="69">
        <f t="shared" si="12"/>
        <v>1101.6200000000001</v>
      </c>
      <c r="G169" s="69">
        <f t="shared" si="13"/>
        <v>6899.62</v>
      </c>
      <c r="H169" s="185"/>
    </row>
    <row r="170" spans="1:8" ht="24.95" customHeight="1" x14ac:dyDescent="0.25">
      <c r="A170" s="15">
        <v>165</v>
      </c>
      <c r="B170" s="19" t="s">
        <v>200</v>
      </c>
      <c r="C170" s="20" t="s">
        <v>11</v>
      </c>
      <c r="D170" s="17">
        <v>1</v>
      </c>
      <c r="E170" s="70">
        <v>799034</v>
      </c>
      <c r="F170" s="69">
        <f t="shared" si="12"/>
        <v>151816.46</v>
      </c>
      <c r="G170" s="69">
        <f t="shared" si="13"/>
        <v>950850.46</v>
      </c>
      <c r="H170" s="185"/>
    </row>
    <row r="171" spans="1:8" ht="24.95" customHeight="1" x14ac:dyDescent="0.25">
      <c r="A171" s="15">
        <v>166</v>
      </c>
      <c r="B171" s="19" t="s">
        <v>201</v>
      </c>
      <c r="C171" s="20" t="s">
        <v>11</v>
      </c>
      <c r="D171" s="17">
        <v>1</v>
      </c>
      <c r="E171" s="70">
        <v>56597</v>
      </c>
      <c r="F171" s="69">
        <f t="shared" si="12"/>
        <v>10753.43</v>
      </c>
      <c r="G171" s="69">
        <f t="shared" si="13"/>
        <v>67350.429999999993</v>
      </c>
      <c r="H171" s="185"/>
    </row>
    <row r="172" spans="1:8" ht="24.95" customHeight="1" x14ac:dyDescent="0.25">
      <c r="A172" s="15">
        <v>167</v>
      </c>
      <c r="B172" s="19" t="s">
        <v>332</v>
      </c>
      <c r="C172" s="20" t="s">
        <v>11</v>
      </c>
      <c r="D172" s="17">
        <v>1</v>
      </c>
      <c r="E172" s="70">
        <v>21932</v>
      </c>
      <c r="F172" s="69">
        <f t="shared" si="12"/>
        <v>4167.08</v>
      </c>
      <c r="G172" s="69">
        <f t="shared" si="13"/>
        <v>26099.08</v>
      </c>
      <c r="H172" s="185"/>
    </row>
    <row r="173" spans="1:8" ht="24.95" customHeight="1" x14ac:dyDescent="0.25">
      <c r="A173" s="15">
        <v>168</v>
      </c>
      <c r="B173" s="19" t="s">
        <v>203</v>
      </c>
      <c r="C173" s="20" t="s">
        <v>76</v>
      </c>
      <c r="D173" s="17">
        <v>1</v>
      </c>
      <c r="E173" s="70">
        <v>170042</v>
      </c>
      <c r="F173" s="69">
        <f t="shared" si="12"/>
        <v>32307.98</v>
      </c>
      <c r="G173" s="69">
        <f t="shared" si="13"/>
        <v>202349.98</v>
      </c>
      <c r="H173" s="185"/>
    </row>
    <row r="174" spans="1:8" ht="24.95" customHeight="1" x14ac:dyDescent="0.25">
      <c r="A174" s="15">
        <v>169</v>
      </c>
      <c r="B174" s="19" t="s">
        <v>333</v>
      </c>
      <c r="C174" s="20" t="s">
        <v>87</v>
      </c>
      <c r="D174" s="17">
        <v>1</v>
      </c>
      <c r="E174" s="70">
        <v>252101</v>
      </c>
      <c r="F174" s="69">
        <f t="shared" si="12"/>
        <v>47899.19</v>
      </c>
      <c r="G174" s="69">
        <f t="shared" si="13"/>
        <v>300000.19</v>
      </c>
      <c r="H174" s="185"/>
    </row>
    <row r="175" spans="1:8" ht="24.95" customHeight="1" x14ac:dyDescent="0.25">
      <c r="A175" s="15">
        <v>170</v>
      </c>
      <c r="B175" s="19" t="s">
        <v>205</v>
      </c>
      <c r="C175" s="20" t="s">
        <v>11</v>
      </c>
      <c r="D175" s="17">
        <v>1</v>
      </c>
      <c r="E175" s="70">
        <v>37689</v>
      </c>
      <c r="F175" s="69">
        <f t="shared" si="12"/>
        <v>7160.91</v>
      </c>
      <c r="G175" s="69">
        <f t="shared" si="13"/>
        <v>44849.91</v>
      </c>
      <c r="H175" s="185"/>
    </row>
    <row r="176" spans="1:8" ht="24.95" customHeight="1" x14ac:dyDescent="0.25">
      <c r="A176" s="15">
        <v>171</v>
      </c>
      <c r="B176" s="19" t="s">
        <v>206</v>
      </c>
      <c r="C176" s="20" t="s">
        <v>11</v>
      </c>
      <c r="D176" s="17">
        <v>1</v>
      </c>
      <c r="E176" s="70">
        <v>32646</v>
      </c>
      <c r="F176" s="69">
        <f t="shared" si="12"/>
        <v>6202.74</v>
      </c>
      <c r="G176" s="69">
        <f t="shared" si="13"/>
        <v>38848.74</v>
      </c>
      <c r="H176" s="185"/>
    </row>
    <row r="177" spans="1:8" ht="24.95" customHeight="1" x14ac:dyDescent="0.25">
      <c r="A177" s="15">
        <v>172</v>
      </c>
      <c r="B177" s="19" t="s">
        <v>207</v>
      </c>
      <c r="C177" s="20" t="s">
        <v>11</v>
      </c>
      <c r="D177" s="17">
        <v>1</v>
      </c>
      <c r="E177" s="70">
        <v>24201</v>
      </c>
      <c r="F177" s="69">
        <f t="shared" si="12"/>
        <v>4598.1899999999996</v>
      </c>
      <c r="G177" s="69">
        <f t="shared" si="13"/>
        <v>28799.19</v>
      </c>
      <c r="H177" s="185"/>
    </row>
    <row r="178" spans="1:8" ht="24.95" customHeight="1" x14ac:dyDescent="0.25">
      <c r="A178" s="15">
        <v>173</v>
      </c>
      <c r="B178" s="19" t="s">
        <v>208</v>
      </c>
      <c r="C178" s="20" t="s">
        <v>34</v>
      </c>
      <c r="D178" s="17">
        <v>1</v>
      </c>
      <c r="E178" s="70">
        <v>67941</v>
      </c>
      <c r="F178" s="69">
        <f t="shared" si="12"/>
        <v>12908.79</v>
      </c>
      <c r="G178" s="69">
        <f t="shared" si="13"/>
        <v>80849.790000000008</v>
      </c>
      <c r="H178" s="185"/>
    </row>
    <row r="179" spans="1:8" ht="24.95" customHeight="1" x14ac:dyDescent="0.25">
      <c r="A179" s="15">
        <v>174</v>
      </c>
      <c r="B179" s="19" t="s">
        <v>209</v>
      </c>
      <c r="C179" s="20" t="s">
        <v>92</v>
      </c>
      <c r="D179" s="17">
        <v>1</v>
      </c>
      <c r="E179" s="70" t="s">
        <v>340</v>
      </c>
      <c r="F179" s="70" t="s">
        <v>340</v>
      </c>
      <c r="G179" s="70" t="s">
        <v>340</v>
      </c>
      <c r="H179" s="185"/>
    </row>
    <row r="180" spans="1:8" ht="24.95" customHeight="1" x14ac:dyDescent="0.25">
      <c r="A180" s="15">
        <v>175</v>
      </c>
      <c r="B180" s="19" t="s">
        <v>210</v>
      </c>
      <c r="C180" s="20" t="s">
        <v>11</v>
      </c>
      <c r="D180" s="17">
        <v>1</v>
      </c>
      <c r="E180" s="70">
        <v>0</v>
      </c>
      <c r="F180" s="69">
        <f t="shared" ref="F180:F211" si="14">E180*19%</f>
        <v>0</v>
      </c>
      <c r="G180" s="69">
        <f t="shared" ref="G180:G211" si="15">E180+F180</f>
        <v>0</v>
      </c>
      <c r="H180" s="185"/>
    </row>
    <row r="181" spans="1:8" ht="24.95" customHeight="1" x14ac:dyDescent="0.25">
      <c r="A181" s="15">
        <v>176</v>
      </c>
      <c r="B181" s="19" t="s">
        <v>211</v>
      </c>
      <c r="C181" s="20" t="s">
        <v>11</v>
      </c>
      <c r="D181" s="17">
        <v>1</v>
      </c>
      <c r="E181" s="70">
        <v>0</v>
      </c>
      <c r="F181" s="69">
        <f t="shared" si="14"/>
        <v>0</v>
      </c>
      <c r="G181" s="69">
        <f t="shared" si="15"/>
        <v>0</v>
      </c>
      <c r="H181" s="185"/>
    </row>
    <row r="182" spans="1:8" ht="24.95" customHeight="1" x14ac:dyDescent="0.25">
      <c r="A182" s="15">
        <v>177</v>
      </c>
      <c r="B182" s="19" t="s">
        <v>212</v>
      </c>
      <c r="C182" s="20" t="s">
        <v>11</v>
      </c>
      <c r="D182" s="17">
        <v>1</v>
      </c>
      <c r="E182" s="70">
        <v>0</v>
      </c>
      <c r="F182" s="69">
        <f t="shared" si="14"/>
        <v>0</v>
      </c>
      <c r="G182" s="69">
        <f t="shared" si="15"/>
        <v>0</v>
      </c>
      <c r="H182" s="185"/>
    </row>
    <row r="183" spans="1:8" ht="24.95" customHeight="1" x14ac:dyDescent="0.25">
      <c r="A183" s="15">
        <v>178</v>
      </c>
      <c r="B183" s="19" t="s">
        <v>213</v>
      </c>
      <c r="C183" s="20" t="s">
        <v>11</v>
      </c>
      <c r="D183" s="17">
        <v>1</v>
      </c>
      <c r="E183" s="70">
        <v>0</v>
      </c>
      <c r="F183" s="69">
        <f t="shared" si="14"/>
        <v>0</v>
      </c>
      <c r="G183" s="69">
        <f t="shared" si="15"/>
        <v>0</v>
      </c>
      <c r="H183" s="185"/>
    </row>
    <row r="184" spans="1:8" ht="24.95" customHeight="1" x14ac:dyDescent="0.25">
      <c r="A184" s="15">
        <v>179</v>
      </c>
      <c r="B184" s="19" t="s">
        <v>214</v>
      </c>
      <c r="C184" s="20" t="s">
        <v>26</v>
      </c>
      <c r="D184" s="17">
        <v>1</v>
      </c>
      <c r="E184" s="70">
        <v>0</v>
      </c>
      <c r="F184" s="69">
        <f t="shared" si="14"/>
        <v>0</v>
      </c>
      <c r="G184" s="69">
        <f t="shared" si="15"/>
        <v>0</v>
      </c>
      <c r="H184" s="185"/>
    </row>
    <row r="185" spans="1:8" ht="24.95" customHeight="1" x14ac:dyDescent="0.25">
      <c r="A185" s="15">
        <v>180</v>
      </c>
      <c r="B185" s="19" t="s">
        <v>215</v>
      </c>
      <c r="C185" s="20" t="s">
        <v>11</v>
      </c>
      <c r="D185" s="17">
        <v>1</v>
      </c>
      <c r="E185" s="70">
        <v>0</v>
      </c>
      <c r="F185" s="69">
        <f t="shared" si="14"/>
        <v>0</v>
      </c>
      <c r="G185" s="69">
        <f t="shared" si="15"/>
        <v>0</v>
      </c>
      <c r="H185" s="185"/>
    </row>
    <row r="186" spans="1:8" ht="24.95" customHeight="1" x14ac:dyDescent="0.25">
      <c r="A186" s="15">
        <v>181</v>
      </c>
      <c r="B186" s="19" t="s">
        <v>216</v>
      </c>
      <c r="C186" s="20" t="s">
        <v>11</v>
      </c>
      <c r="D186" s="17">
        <v>1</v>
      </c>
      <c r="E186" s="70">
        <v>71217</v>
      </c>
      <c r="F186" s="69">
        <f t="shared" si="14"/>
        <v>13531.23</v>
      </c>
      <c r="G186" s="69">
        <f t="shared" si="15"/>
        <v>84748.23</v>
      </c>
      <c r="H186" s="185"/>
    </row>
    <row r="187" spans="1:8" ht="24.95" customHeight="1" x14ac:dyDescent="0.25">
      <c r="A187" s="15">
        <v>182</v>
      </c>
      <c r="B187" s="19" t="s">
        <v>217</v>
      </c>
      <c r="C187" s="20" t="s">
        <v>11</v>
      </c>
      <c r="D187" s="17">
        <v>1</v>
      </c>
      <c r="E187" s="70">
        <v>0</v>
      </c>
      <c r="F187" s="69">
        <f t="shared" si="14"/>
        <v>0</v>
      </c>
      <c r="G187" s="69">
        <f t="shared" si="15"/>
        <v>0</v>
      </c>
      <c r="H187" s="185"/>
    </row>
    <row r="188" spans="1:8" ht="24.95" customHeight="1" x14ac:dyDescent="0.25">
      <c r="A188" s="15">
        <v>183</v>
      </c>
      <c r="B188" s="19" t="s">
        <v>218</v>
      </c>
      <c r="C188" s="20" t="s">
        <v>11</v>
      </c>
      <c r="D188" s="17">
        <v>1</v>
      </c>
      <c r="E188" s="70">
        <v>0</v>
      </c>
      <c r="F188" s="69">
        <f t="shared" si="14"/>
        <v>0</v>
      </c>
      <c r="G188" s="69">
        <f t="shared" si="15"/>
        <v>0</v>
      </c>
      <c r="H188" s="185"/>
    </row>
    <row r="189" spans="1:8" ht="24.95" customHeight="1" x14ac:dyDescent="0.25">
      <c r="A189" s="15">
        <v>184</v>
      </c>
      <c r="B189" s="19" t="s">
        <v>219</v>
      </c>
      <c r="C189" s="20" t="s">
        <v>11</v>
      </c>
      <c r="D189" s="17">
        <v>1</v>
      </c>
      <c r="E189" s="70">
        <v>0</v>
      </c>
      <c r="F189" s="69">
        <f t="shared" si="14"/>
        <v>0</v>
      </c>
      <c r="G189" s="69">
        <f t="shared" si="15"/>
        <v>0</v>
      </c>
      <c r="H189" s="185"/>
    </row>
    <row r="190" spans="1:8" ht="24.95" customHeight="1" x14ac:dyDescent="0.25">
      <c r="A190" s="15">
        <v>185</v>
      </c>
      <c r="B190" s="19" t="s">
        <v>220</v>
      </c>
      <c r="C190" s="20" t="s">
        <v>11</v>
      </c>
      <c r="D190" s="17">
        <v>1</v>
      </c>
      <c r="E190" s="70">
        <v>0</v>
      </c>
      <c r="F190" s="69">
        <f t="shared" si="14"/>
        <v>0</v>
      </c>
      <c r="G190" s="69">
        <f t="shared" si="15"/>
        <v>0</v>
      </c>
      <c r="H190" s="185"/>
    </row>
    <row r="191" spans="1:8" ht="24.95" customHeight="1" x14ac:dyDescent="0.25">
      <c r="A191" s="15">
        <v>186</v>
      </c>
      <c r="B191" s="19" t="s">
        <v>221</v>
      </c>
      <c r="C191" s="20" t="s">
        <v>92</v>
      </c>
      <c r="D191" s="17">
        <v>1</v>
      </c>
      <c r="E191" s="70">
        <v>0</v>
      </c>
      <c r="F191" s="69">
        <f t="shared" si="14"/>
        <v>0</v>
      </c>
      <c r="G191" s="69">
        <f t="shared" si="15"/>
        <v>0</v>
      </c>
      <c r="H191" s="185"/>
    </row>
    <row r="192" spans="1:8" ht="24.95" customHeight="1" x14ac:dyDescent="0.25">
      <c r="A192" s="15">
        <v>187</v>
      </c>
      <c r="B192" s="19" t="s">
        <v>222</v>
      </c>
      <c r="C192" s="20" t="s">
        <v>11</v>
      </c>
      <c r="D192" s="17">
        <v>1</v>
      </c>
      <c r="E192" s="70">
        <v>0</v>
      </c>
      <c r="F192" s="69">
        <f t="shared" si="14"/>
        <v>0</v>
      </c>
      <c r="G192" s="69">
        <f t="shared" si="15"/>
        <v>0</v>
      </c>
      <c r="H192" s="185"/>
    </row>
    <row r="193" spans="1:8" ht="24.95" customHeight="1" x14ac:dyDescent="0.25">
      <c r="A193" s="15">
        <v>188</v>
      </c>
      <c r="B193" s="19" t="s">
        <v>223</v>
      </c>
      <c r="C193" s="20" t="s">
        <v>11</v>
      </c>
      <c r="D193" s="17">
        <v>1</v>
      </c>
      <c r="E193" s="70">
        <v>0</v>
      </c>
      <c r="F193" s="69">
        <f t="shared" si="14"/>
        <v>0</v>
      </c>
      <c r="G193" s="69">
        <f t="shared" si="15"/>
        <v>0</v>
      </c>
      <c r="H193" s="185"/>
    </row>
    <row r="194" spans="1:8" ht="24.95" customHeight="1" x14ac:dyDescent="0.25">
      <c r="A194" s="15">
        <v>189</v>
      </c>
      <c r="B194" s="19" t="s">
        <v>224</v>
      </c>
      <c r="C194" s="20" t="s">
        <v>11</v>
      </c>
      <c r="D194" s="17">
        <v>1</v>
      </c>
      <c r="E194" s="70">
        <v>0</v>
      </c>
      <c r="F194" s="69">
        <f t="shared" si="14"/>
        <v>0</v>
      </c>
      <c r="G194" s="69">
        <f t="shared" si="15"/>
        <v>0</v>
      </c>
      <c r="H194" s="185"/>
    </row>
    <row r="195" spans="1:8" ht="24.95" customHeight="1" x14ac:dyDescent="0.25">
      <c r="A195" s="15">
        <v>190</v>
      </c>
      <c r="B195" s="19" t="s">
        <v>225</v>
      </c>
      <c r="C195" s="20" t="s">
        <v>11</v>
      </c>
      <c r="D195" s="17">
        <v>1</v>
      </c>
      <c r="E195" s="70">
        <v>0</v>
      </c>
      <c r="F195" s="69">
        <f t="shared" si="14"/>
        <v>0</v>
      </c>
      <c r="G195" s="69">
        <f t="shared" si="15"/>
        <v>0</v>
      </c>
      <c r="H195" s="185"/>
    </row>
    <row r="196" spans="1:8" ht="24.95" customHeight="1" x14ac:dyDescent="0.25">
      <c r="A196" s="15">
        <v>191</v>
      </c>
      <c r="B196" s="19" t="s">
        <v>226</v>
      </c>
      <c r="C196" s="20" t="s">
        <v>227</v>
      </c>
      <c r="D196" s="17">
        <v>1</v>
      </c>
      <c r="E196" s="70">
        <v>0</v>
      </c>
      <c r="F196" s="69">
        <f t="shared" si="14"/>
        <v>0</v>
      </c>
      <c r="G196" s="69">
        <f t="shared" si="15"/>
        <v>0</v>
      </c>
      <c r="H196" s="185"/>
    </row>
    <row r="197" spans="1:8" ht="24.95" customHeight="1" x14ac:dyDescent="0.25">
      <c r="A197" s="15">
        <v>192</v>
      </c>
      <c r="B197" s="19" t="s">
        <v>228</v>
      </c>
      <c r="C197" s="20" t="s">
        <v>11</v>
      </c>
      <c r="D197" s="17">
        <v>1</v>
      </c>
      <c r="E197" s="70">
        <v>0</v>
      </c>
      <c r="F197" s="69">
        <f t="shared" si="14"/>
        <v>0</v>
      </c>
      <c r="G197" s="69">
        <f t="shared" si="15"/>
        <v>0</v>
      </c>
      <c r="H197" s="185"/>
    </row>
    <row r="198" spans="1:8" ht="24.95" customHeight="1" x14ac:dyDescent="0.25">
      <c r="A198" s="15">
        <v>193</v>
      </c>
      <c r="B198" s="19" t="s">
        <v>229</v>
      </c>
      <c r="C198" s="20" t="s">
        <v>11</v>
      </c>
      <c r="D198" s="17">
        <v>1</v>
      </c>
      <c r="E198" s="70">
        <v>0</v>
      </c>
      <c r="F198" s="69">
        <f t="shared" si="14"/>
        <v>0</v>
      </c>
      <c r="G198" s="69">
        <f t="shared" si="15"/>
        <v>0</v>
      </c>
      <c r="H198" s="185"/>
    </row>
    <row r="199" spans="1:8" ht="24.95" customHeight="1" x14ac:dyDescent="0.25">
      <c r="A199" s="15">
        <v>194</v>
      </c>
      <c r="B199" s="19" t="s">
        <v>230</v>
      </c>
      <c r="C199" s="20" t="s">
        <v>11</v>
      </c>
      <c r="D199" s="17">
        <v>1</v>
      </c>
      <c r="E199" s="70">
        <v>0</v>
      </c>
      <c r="F199" s="69">
        <f t="shared" si="14"/>
        <v>0</v>
      </c>
      <c r="G199" s="69">
        <f t="shared" si="15"/>
        <v>0</v>
      </c>
      <c r="H199" s="185"/>
    </row>
    <row r="200" spans="1:8" ht="24.95" customHeight="1" x14ac:dyDescent="0.25">
      <c r="A200" s="15">
        <v>195</v>
      </c>
      <c r="B200" s="19" t="s">
        <v>231</v>
      </c>
      <c r="C200" s="20" t="s">
        <v>11</v>
      </c>
      <c r="D200" s="17">
        <v>1</v>
      </c>
      <c r="E200" s="70">
        <v>0</v>
      </c>
      <c r="F200" s="69">
        <f t="shared" si="14"/>
        <v>0</v>
      </c>
      <c r="G200" s="69">
        <f t="shared" si="15"/>
        <v>0</v>
      </c>
      <c r="H200" s="185"/>
    </row>
    <row r="201" spans="1:8" ht="41.25" customHeight="1" x14ac:dyDescent="0.25">
      <c r="A201" s="15">
        <v>196</v>
      </c>
      <c r="B201" s="19" t="s">
        <v>232</v>
      </c>
      <c r="C201" s="20" t="s">
        <v>11</v>
      </c>
      <c r="D201" s="17">
        <v>1</v>
      </c>
      <c r="E201" s="70">
        <v>0</v>
      </c>
      <c r="F201" s="69">
        <f t="shared" si="14"/>
        <v>0</v>
      </c>
      <c r="G201" s="69">
        <f t="shared" si="15"/>
        <v>0</v>
      </c>
      <c r="H201" s="185"/>
    </row>
    <row r="202" spans="1:8" ht="41.25" customHeight="1" x14ac:dyDescent="0.25">
      <c r="A202" s="15">
        <v>197</v>
      </c>
      <c r="B202" s="19" t="s">
        <v>233</v>
      </c>
      <c r="C202" s="20" t="s">
        <v>11</v>
      </c>
      <c r="D202" s="17">
        <v>1</v>
      </c>
      <c r="E202" s="70">
        <v>0</v>
      </c>
      <c r="F202" s="69">
        <f t="shared" si="14"/>
        <v>0</v>
      </c>
      <c r="G202" s="69">
        <f t="shared" si="15"/>
        <v>0</v>
      </c>
      <c r="H202" s="185"/>
    </row>
    <row r="203" spans="1:8" ht="41.25" customHeight="1" x14ac:dyDescent="0.25">
      <c r="A203" s="15">
        <v>198</v>
      </c>
      <c r="B203" s="19" t="s">
        <v>234</v>
      </c>
      <c r="C203" s="20" t="s">
        <v>11</v>
      </c>
      <c r="D203" s="17">
        <v>1</v>
      </c>
      <c r="E203" s="70">
        <v>13221</v>
      </c>
      <c r="F203" s="69">
        <f t="shared" si="14"/>
        <v>2511.9900000000002</v>
      </c>
      <c r="G203" s="69">
        <f t="shared" si="15"/>
        <v>15732.99</v>
      </c>
      <c r="H203" s="185"/>
    </row>
    <row r="204" spans="1:8" ht="24.95" customHeight="1" x14ac:dyDescent="0.25">
      <c r="A204" s="15">
        <v>199</v>
      </c>
      <c r="B204" s="19" t="s">
        <v>235</v>
      </c>
      <c r="C204" s="20" t="s">
        <v>11</v>
      </c>
      <c r="D204" s="17">
        <v>1</v>
      </c>
      <c r="E204" s="70">
        <v>0</v>
      </c>
      <c r="F204" s="69">
        <f t="shared" si="14"/>
        <v>0</v>
      </c>
      <c r="G204" s="69">
        <f t="shared" si="15"/>
        <v>0</v>
      </c>
      <c r="H204" s="185"/>
    </row>
    <row r="205" spans="1:8" ht="24.95" customHeight="1" x14ac:dyDescent="0.25">
      <c r="A205" s="15">
        <v>200</v>
      </c>
      <c r="B205" s="19" t="s">
        <v>236</v>
      </c>
      <c r="C205" s="20" t="s">
        <v>11</v>
      </c>
      <c r="D205" s="17">
        <v>1</v>
      </c>
      <c r="E205" s="70">
        <v>0</v>
      </c>
      <c r="F205" s="69">
        <f t="shared" si="14"/>
        <v>0</v>
      </c>
      <c r="G205" s="69">
        <f t="shared" si="15"/>
        <v>0</v>
      </c>
      <c r="H205" s="185"/>
    </row>
    <row r="206" spans="1:8" ht="24.95" customHeight="1" x14ac:dyDescent="0.25">
      <c r="A206" s="15">
        <v>201</v>
      </c>
      <c r="B206" s="19" t="s">
        <v>237</v>
      </c>
      <c r="C206" s="20" t="s">
        <v>11</v>
      </c>
      <c r="D206" s="17">
        <v>1</v>
      </c>
      <c r="E206" s="70">
        <v>0</v>
      </c>
      <c r="F206" s="69">
        <f t="shared" si="14"/>
        <v>0</v>
      </c>
      <c r="G206" s="69">
        <f t="shared" si="15"/>
        <v>0</v>
      </c>
      <c r="H206" s="185"/>
    </row>
    <row r="207" spans="1:8" ht="24.95" customHeight="1" x14ac:dyDescent="0.25">
      <c r="A207" s="15">
        <v>202</v>
      </c>
      <c r="B207" s="19" t="s">
        <v>238</v>
      </c>
      <c r="C207" s="20" t="s">
        <v>11</v>
      </c>
      <c r="D207" s="17">
        <v>1</v>
      </c>
      <c r="E207" s="70">
        <v>0</v>
      </c>
      <c r="F207" s="69">
        <f t="shared" si="14"/>
        <v>0</v>
      </c>
      <c r="G207" s="69">
        <f t="shared" si="15"/>
        <v>0</v>
      </c>
      <c r="H207" s="185"/>
    </row>
    <row r="208" spans="1:8" ht="24.95" customHeight="1" x14ac:dyDescent="0.25">
      <c r="A208" s="15">
        <v>203</v>
      </c>
      <c r="B208" s="19" t="s">
        <v>239</v>
      </c>
      <c r="C208" s="20" t="s">
        <v>11</v>
      </c>
      <c r="D208" s="17">
        <v>1</v>
      </c>
      <c r="E208" s="70">
        <v>0</v>
      </c>
      <c r="F208" s="69">
        <f t="shared" si="14"/>
        <v>0</v>
      </c>
      <c r="G208" s="69">
        <f t="shared" si="15"/>
        <v>0</v>
      </c>
      <c r="H208" s="185"/>
    </row>
    <row r="209" spans="1:8" ht="24.95" customHeight="1" x14ac:dyDescent="0.25">
      <c r="A209" s="15">
        <v>204</v>
      </c>
      <c r="B209" s="19" t="s">
        <v>240</v>
      </c>
      <c r="C209" s="20" t="s">
        <v>11</v>
      </c>
      <c r="D209" s="17">
        <v>1</v>
      </c>
      <c r="E209" s="70">
        <v>0</v>
      </c>
      <c r="F209" s="69">
        <f t="shared" si="14"/>
        <v>0</v>
      </c>
      <c r="G209" s="69">
        <f t="shared" si="15"/>
        <v>0</v>
      </c>
      <c r="H209" s="185"/>
    </row>
    <row r="210" spans="1:8" ht="24.95" customHeight="1" x14ac:dyDescent="0.25">
      <c r="A210" s="15">
        <v>205</v>
      </c>
      <c r="B210" s="19" t="s">
        <v>241</v>
      </c>
      <c r="C210" s="20" t="s">
        <v>11</v>
      </c>
      <c r="D210" s="17">
        <v>1</v>
      </c>
      <c r="E210" s="70">
        <v>55335</v>
      </c>
      <c r="F210" s="69">
        <f t="shared" si="14"/>
        <v>10513.65</v>
      </c>
      <c r="G210" s="69">
        <f t="shared" si="15"/>
        <v>65848.649999999994</v>
      </c>
      <c r="H210" s="185"/>
    </row>
    <row r="211" spans="1:8" ht="24.95" customHeight="1" x14ac:dyDescent="0.25">
      <c r="A211" s="15">
        <v>206</v>
      </c>
      <c r="B211" s="19" t="s">
        <v>242</v>
      </c>
      <c r="C211" s="20" t="s">
        <v>11</v>
      </c>
      <c r="D211" s="17">
        <v>1</v>
      </c>
      <c r="E211" s="70">
        <v>94790</v>
      </c>
      <c r="F211" s="69">
        <f t="shared" si="14"/>
        <v>18010.099999999999</v>
      </c>
      <c r="G211" s="69">
        <f t="shared" si="15"/>
        <v>112800.1</v>
      </c>
      <c r="H211" s="185"/>
    </row>
    <row r="212" spans="1:8" ht="24.95" customHeight="1" x14ac:dyDescent="0.25">
      <c r="A212" s="15">
        <v>207</v>
      </c>
      <c r="B212" s="19" t="s">
        <v>243</v>
      </c>
      <c r="C212" s="20" t="s">
        <v>26</v>
      </c>
      <c r="D212" s="17">
        <v>1</v>
      </c>
      <c r="E212" s="70">
        <v>30504</v>
      </c>
      <c r="F212" s="69">
        <f t="shared" ref="F212:F243" si="16">E212*19%</f>
        <v>5795.76</v>
      </c>
      <c r="G212" s="69">
        <f t="shared" ref="G212:G243" si="17">E212+F212</f>
        <v>36299.760000000002</v>
      </c>
      <c r="H212" s="185"/>
    </row>
    <row r="213" spans="1:8" ht="24.95" customHeight="1" x14ac:dyDescent="0.25">
      <c r="A213" s="15">
        <v>208</v>
      </c>
      <c r="B213" s="19" t="s">
        <v>244</v>
      </c>
      <c r="C213" s="20" t="s">
        <v>11</v>
      </c>
      <c r="D213" s="17">
        <v>1</v>
      </c>
      <c r="E213" s="70">
        <v>18000</v>
      </c>
      <c r="F213" s="69">
        <f t="shared" si="16"/>
        <v>3420</v>
      </c>
      <c r="G213" s="69">
        <f t="shared" si="17"/>
        <v>21420</v>
      </c>
      <c r="H213" s="185"/>
    </row>
    <row r="214" spans="1:8" ht="24.95" customHeight="1" x14ac:dyDescent="0.25">
      <c r="A214" s="15">
        <v>209</v>
      </c>
      <c r="B214" s="19" t="s">
        <v>245</v>
      </c>
      <c r="C214" s="20" t="s">
        <v>11</v>
      </c>
      <c r="D214" s="17">
        <v>1</v>
      </c>
      <c r="E214" s="70">
        <v>5294</v>
      </c>
      <c r="F214" s="69">
        <f t="shared" si="16"/>
        <v>1005.86</v>
      </c>
      <c r="G214" s="69">
        <f t="shared" si="17"/>
        <v>6299.86</v>
      </c>
      <c r="H214" s="185"/>
    </row>
    <row r="215" spans="1:8" ht="24.95" customHeight="1" x14ac:dyDescent="0.25">
      <c r="A215" s="15">
        <v>210</v>
      </c>
      <c r="B215" s="19" t="s">
        <v>246</v>
      </c>
      <c r="C215" s="20" t="s">
        <v>195</v>
      </c>
      <c r="D215" s="17">
        <v>1</v>
      </c>
      <c r="E215" s="70">
        <v>63193</v>
      </c>
      <c r="F215" s="69">
        <f t="shared" si="16"/>
        <v>12006.67</v>
      </c>
      <c r="G215" s="69">
        <f t="shared" si="17"/>
        <v>75199.67</v>
      </c>
      <c r="H215" s="185"/>
    </row>
    <row r="216" spans="1:8" ht="24.95" customHeight="1" x14ac:dyDescent="0.25">
      <c r="A216" s="15">
        <v>211</v>
      </c>
      <c r="B216" s="19" t="s">
        <v>247</v>
      </c>
      <c r="C216" s="20" t="s">
        <v>11</v>
      </c>
      <c r="D216" s="17">
        <v>1</v>
      </c>
      <c r="E216" s="70">
        <v>20336</v>
      </c>
      <c r="F216" s="69">
        <f t="shared" si="16"/>
        <v>3863.84</v>
      </c>
      <c r="G216" s="69">
        <f t="shared" si="17"/>
        <v>24199.84</v>
      </c>
      <c r="H216" s="185"/>
    </row>
    <row r="217" spans="1:8" ht="24.95" customHeight="1" x14ac:dyDescent="0.25">
      <c r="A217" s="15">
        <v>212</v>
      </c>
      <c r="B217" s="19" t="s">
        <v>248</v>
      </c>
      <c r="C217" s="20" t="s">
        <v>11</v>
      </c>
      <c r="D217" s="17">
        <v>1</v>
      </c>
      <c r="E217" s="70">
        <v>12000</v>
      </c>
      <c r="F217" s="69">
        <f t="shared" si="16"/>
        <v>2280</v>
      </c>
      <c r="G217" s="69">
        <f t="shared" si="17"/>
        <v>14280</v>
      </c>
      <c r="H217" s="185"/>
    </row>
    <row r="218" spans="1:8" ht="24.95" customHeight="1" x14ac:dyDescent="0.25">
      <c r="A218" s="15">
        <v>213</v>
      </c>
      <c r="B218" s="19" t="s">
        <v>249</v>
      </c>
      <c r="C218" s="20" t="s">
        <v>11</v>
      </c>
      <c r="D218" s="17">
        <v>1</v>
      </c>
      <c r="E218" s="70">
        <v>3529</v>
      </c>
      <c r="F218" s="69">
        <f t="shared" si="16"/>
        <v>670.51</v>
      </c>
      <c r="G218" s="69">
        <f t="shared" si="17"/>
        <v>4199.51</v>
      </c>
      <c r="H218" s="185"/>
    </row>
    <row r="219" spans="1:8" ht="24.95" customHeight="1" x14ac:dyDescent="0.25">
      <c r="A219" s="15">
        <v>214</v>
      </c>
      <c r="B219" s="19" t="s">
        <v>250</v>
      </c>
      <c r="C219" s="20" t="s">
        <v>37</v>
      </c>
      <c r="D219" s="17">
        <v>1</v>
      </c>
      <c r="E219" s="70"/>
      <c r="F219" s="69">
        <f t="shared" si="16"/>
        <v>0</v>
      </c>
      <c r="G219" s="69">
        <f t="shared" si="17"/>
        <v>0</v>
      </c>
      <c r="H219" s="185"/>
    </row>
    <row r="220" spans="1:8" ht="24.95" customHeight="1" x14ac:dyDescent="0.25">
      <c r="A220" s="15">
        <v>215</v>
      </c>
      <c r="B220" s="19" t="s">
        <v>251</v>
      </c>
      <c r="C220" s="20" t="s">
        <v>11</v>
      </c>
      <c r="D220" s="17">
        <v>1</v>
      </c>
      <c r="E220" s="70"/>
      <c r="F220" s="69">
        <f t="shared" si="16"/>
        <v>0</v>
      </c>
      <c r="G220" s="69">
        <f t="shared" si="17"/>
        <v>0</v>
      </c>
      <c r="H220" s="185"/>
    </row>
    <row r="221" spans="1:8" ht="24.95" customHeight="1" x14ac:dyDescent="0.25">
      <c r="A221" s="15">
        <v>216</v>
      </c>
      <c r="B221" s="19" t="s">
        <v>252</v>
      </c>
      <c r="C221" s="20" t="s">
        <v>11</v>
      </c>
      <c r="D221" s="17">
        <v>1</v>
      </c>
      <c r="E221" s="70"/>
      <c r="F221" s="69">
        <f t="shared" si="16"/>
        <v>0</v>
      </c>
      <c r="G221" s="69">
        <f t="shared" si="17"/>
        <v>0</v>
      </c>
      <c r="H221" s="185"/>
    </row>
    <row r="222" spans="1:8" ht="24.95" customHeight="1" x14ac:dyDescent="0.25">
      <c r="A222" s="15">
        <v>217</v>
      </c>
      <c r="B222" s="19" t="s">
        <v>253</v>
      </c>
      <c r="C222" s="20" t="s">
        <v>11</v>
      </c>
      <c r="D222" s="17">
        <v>1</v>
      </c>
      <c r="E222" s="70"/>
      <c r="F222" s="69">
        <f t="shared" si="16"/>
        <v>0</v>
      </c>
      <c r="G222" s="69">
        <f t="shared" si="17"/>
        <v>0</v>
      </c>
      <c r="H222" s="185"/>
    </row>
    <row r="223" spans="1:8" ht="24.95" customHeight="1" x14ac:dyDescent="0.25">
      <c r="A223" s="15">
        <v>218</v>
      </c>
      <c r="B223" s="19" t="s">
        <v>254</v>
      </c>
      <c r="C223" s="20" t="s">
        <v>11</v>
      </c>
      <c r="D223" s="17">
        <v>1</v>
      </c>
      <c r="E223" s="70"/>
      <c r="F223" s="69">
        <f t="shared" si="16"/>
        <v>0</v>
      </c>
      <c r="G223" s="69">
        <f t="shared" si="17"/>
        <v>0</v>
      </c>
      <c r="H223" s="185"/>
    </row>
    <row r="224" spans="1:8" ht="24.95" customHeight="1" x14ac:dyDescent="0.25">
      <c r="A224" s="15">
        <v>219</v>
      </c>
      <c r="B224" s="19" t="s">
        <v>255</v>
      </c>
      <c r="C224" s="20" t="s">
        <v>48</v>
      </c>
      <c r="D224" s="17">
        <v>1</v>
      </c>
      <c r="E224" s="70"/>
      <c r="F224" s="69">
        <f t="shared" si="16"/>
        <v>0</v>
      </c>
      <c r="G224" s="69">
        <f t="shared" si="17"/>
        <v>0</v>
      </c>
      <c r="H224" s="185"/>
    </row>
    <row r="225" spans="1:8" ht="24.95" customHeight="1" x14ac:dyDescent="0.25">
      <c r="A225" s="15">
        <v>220</v>
      </c>
      <c r="B225" s="19" t="s">
        <v>256</v>
      </c>
      <c r="C225" s="20" t="s">
        <v>11</v>
      </c>
      <c r="D225" s="17">
        <v>1</v>
      </c>
      <c r="E225" s="70"/>
      <c r="F225" s="69">
        <f t="shared" si="16"/>
        <v>0</v>
      </c>
      <c r="G225" s="69">
        <f t="shared" si="17"/>
        <v>0</v>
      </c>
      <c r="H225" s="185"/>
    </row>
    <row r="226" spans="1:8" ht="24.95" customHeight="1" x14ac:dyDescent="0.25">
      <c r="A226" s="15">
        <v>221</v>
      </c>
      <c r="B226" s="19" t="s">
        <v>257</v>
      </c>
      <c r="C226" s="20" t="s">
        <v>48</v>
      </c>
      <c r="D226" s="17">
        <v>1</v>
      </c>
      <c r="E226" s="70"/>
      <c r="F226" s="69">
        <f t="shared" si="16"/>
        <v>0</v>
      </c>
      <c r="G226" s="69">
        <f t="shared" si="17"/>
        <v>0</v>
      </c>
      <c r="H226" s="185"/>
    </row>
    <row r="227" spans="1:8" ht="24.95" customHeight="1" x14ac:dyDescent="0.25">
      <c r="A227" s="15">
        <v>222</v>
      </c>
      <c r="B227" s="19" t="s">
        <v>258</v>
      </c>
      <c r="C227" s="20" t="s">
        <v>11</v>
      </c>
      <c r="D227" s="17">
        <v>1</v>
      </c>
      <c r="E227" s="70"/>
      <c r="F227" s="69">
        <f t="shared" si="16"/>
        <v>0</v>
      </c>
      <c r="G227" s="69">
        <f t="shared" si="17"/>
        <v>0</v>
      </c>
      <c r="H227" s="185"/>
    </row>
    <row r="228" spans="1:8" ht="24.95" customHeight="1" x14ac:dyDescent="0.25">
      <c r="A228" s="15">
        <v>223</v>
      </c>
      <c r="B228" s="19" t="s">
        <v>259</v>
      </c>
      <c r="C228" s="20" t="s">
        <v>11</v>
      </c>
      <c r="D228" s="17">
        <v>1</v>
      </c>
      <c r="E228" s="70"/>
      <c r="F228" s="69">
        <f t="shared" si="16"/>
        <v>0</v>
      </c>
      <c r="G228" s="69">
        <f t="shared" si="17"/>
        <v>0</v>
      </c>
      <c r="H228" s="185"/>
    </row>
    <row r="229" spans="1:8" ht="24.95" customHeight="1" x14ac:dyDescent="0.25">
      <c r="A229" s="15">
        <v>224</v>
      </c>
      <c r="B229" s="19" t="s">
        <v>260</v>
      </c>
      <c r="C229" s="20" t="s">
        <v>11</v>
      </c>
      <c r="D229" s="17">
        <v>1</v>
      </c>
      <c r="E229" s="70"/>
      <c r="F229" s="69">
        <f t="shared" si="16"/>
        <v>0</v>
      </c>
      <c r="G229" s="69">
        <f t="shared" si="17"/>
        <v>0</v>
      </c>
      <c r="H229" s="185"/>
    </row>
    <row r="230" spans="1:8" ht="24.95" customHeight="1" x14ac:dyDescent="0.25">
      <c r="A230" s="15">
        <v>225</v>
      </c>
      <c r="B230" s="19" t="s">
        <v>261</v>
      </c>
      <c r="C230" s="20" t="s">
        <v>11</v>
      </c>
      <c r="D230" s="17">
        <v>1</v>
      </c>
      <c r="E230" s="70"/>
      <c r="F230" s="69">
        <f t="shared" si="16"/>
        <v>0</v>
      </c>
      <c r="G230" s="69">
        <f t="shared" si="17"/>
        <v>0</v>
      </c>
      <c r="H230" s="185"/>
    </row>
    <row r="231" spans="1:8" ht="24.95" customHeight="1" x14ac:dyDescent="0.25">
      <c r="A231" s="15">
        <v>226</v>
      </c>
      <c r="B231" s="19" t="s">
        <v>262</v>
      </c>
      <c r="C231" s="20" t="s">
        <v>11</v>
      </c>
      <c r="D231" s="17">
        <v>1</v>
      </c>
      <c r="E231" s="70"/>
      <c r="F231" s="69">
        <f t="shared" si="16"/>
        <v>0</v>
      </c>
      <c r="G231" s="69">
        <f t="shared" si="17"/>
        <v>0</v>
      </c>
      <c r="H231" s="185"/>
    </row>
    <row r="232" spans="1:8" ht="24.95" customHeight="1" x14ac:dyDescent="0.25">
      <c r="A232" s="15">
        <v>227</v>
      </c>
      <c r="B232" s="19" t="s">
        <v>263</v>
      </c>
      <c r="C232" s="20" t="s">
        <v>11</v>
      </c>
      <c r="D232" s="17">
        <v>1</v>
      </c>
      <c r="E232" s="70"/>
      <c r="F232" s="69">
        <f t="shared" si="16"/>
        <v>0</v>
      </c>
      <c r="G232" s="69">
        <f t="shared" si="17"/>
        <v>0</v>
      </c>
      <c r="H232" s="185"/>
    </row>
    <row r="233" spans="1:8" ht="24.95" customHeight="1" x14ac:dyDescent="0.25">
      <c r="A233" s="15">
        <v>228</v>
      </c>
      <c r="B233" s="19" t="s">
        <v>264</v>
      </c>
      <c r="C233" s="20" t="s">
        <v>11</v>
      </c>
      <c r="D233" s="17">
        <v>1</v>
      </c>
      <c r="E233" s="70"/>
      <c r="F233" s="69">
        <f t="shared" si="16"/>
        <v>0</v>
      </c>
      <c r="G233" s="69">
        <f t="shared" si="17"/>
        <v>0</v>
      </c>
      <c r="H233" s="185"/>
    </row>
    <row r="234" spans="1:8" ht="24.95" customHeight="1" x14ac:dyDescent="0.25">
      <c r="A234" s="15">
        <v>229</v>
      </c>
      <c r="B234" s="19" t="s">
        <v>265</v>
      </c>
      <c r="C234" s="20" t="s">
        <v>11</v>
      </c>
      <c r="D234" s="17">
        <v>1</v>
      </c>
      <c r="E234" s="70"/>
      <c r="F234" s="69">
        <f t="shared" si="16"/>
        <v>0</v>
      </c>
      <c r="G234" s="69">
        <f t="shared" si="17"/>
        <v>0</v>
      </c>
      <c r="H234" s="185"/>
    </row>
    <row r="235" spans="1:8" ht="24.95" customHeight="1" x14ac:dyDescent="0.25">
      <c r="A235" s="15">
        <v>230</v>
      </c>
      <c r="B235" s="19" t="s">
        <v>266</v>
      </c>
      <c r="C235" s="20" t="s">
        <v>11</v>
      </c>
      <c r="D235" s="17">
        <v>1</v>
      </c>
      <c r="E235" s="70"/>
      <c r="F235" s="69">
        <f t="shared" si="16"/>
        <v>0</v>
      </c>
      <c r="G235" s="69">
        <f t="shared" si="17"/>
        <v>0</v>
      </c>
      <c r="H235" s="185"/>
    </row>
    <row r="236" spans="1:8" ht="24.95" customHeight="1" x14ac:dyDescent="0.25">
      <c r="A236" s="15">
        <v>231</v>
      </c>
      <c r="B236" s="19" t="s">
        <v>267</v>
      </c>
      <c r="C236" s="20" t="s">
        <v>11</v>
      </c>
      <c r="D236" s="17">
        <v>1</v>
      </c>
      <c r="E236" s="70"/>
      <c r="F236" s="69">
        <f t="shared" si="16"/>
        <v>0</v>
      </c>
      <c r="G236" s="69">
        <f t="shared" si="17"/>
        <v>0</v>
      </c>
      <c r="H236" s="185"/>
    </row>
    <row r="237" spans="1:8" ht="24.95" customHeight="1" x14ac:dyDescent="0.25">
      <c r="A237" s="15">
        <v>232</v>
      </c>
      <c r="B237" s="19" t="s">
        <v>268</v>
      </c>
      <c r="C237" s="20" t="s">
        <v>11</v>
      </c>
      <c r="D237" s="17">
        <v>1</v>
      </c>
      <c r="E237" s="70"/>
      <c r="F237" s="69">
        <f t="shared" si="16"/>
        <v>0</v>
      </c>
      <c r="G237" s="69">
        <f t="shared" si="17"/>
        <v>0</v>
      </c>
      <c r="H237" s="185"/>
    </row>
    <row r="238" spans="1:8" ht="24.95" customHeight="1" x14ac:dyDescent="0.25">
      <c r="A238" s="15">
        <v>233</v>
      </c>
      <c r="B238" s="19" t="s">
        <v>269</v>
      </c>
      <c r="C238" s="20" t="s">
        <v>11</v>
      </c>
      <c r="D238" s="17">
        <v>1</v>
      </c>
      <c r="E238" s="70"/>
      <c r="F238" s="69">
        <f t="shared" si="16"/>
        <v>0</v>
      </c>
      <c r="G238" s="69">
        <f t="shared" si="17"/>
        <v>0</v>
      </c>
      <c r="H238" s="185"/>
    </row>
    <row r="239" spans="1:8" ht="24.95" customHeight="1" x14ac:dyDescent="0.25">
      <c r="A239" s="15">
        <v>234</v>
      </c>
      <c r="B239" s="19" t="s">
        <v>270</v>
      </c>
      <c r="C239" s="20" t="s">
        <v>11</v>
      </c>
      <c r="D239" s="17">
        <v>1</v>
      </c>
      <c r="E239" s="70"/>
      <c r="F239" s="69">
        <f t="shared" si="16"/>
        <v>0</v>
      </c>
      <c r="G239" s="69">
        <f t="shared" si="17"/>
        <v>0</v>
      </c>
      <c r="H239" s="185"/>
    </row>
    <row r="240" spans="1:8" ht="24.95" customHeight="1" x14ac:dyDescent="0.25">
      <c r="A240" s="15">
        <v>235</v>
      </c>
      <c r="B240" s="19" t="s">
        <v>271</v>
      </c>
      <c r="C240" s="20" t="s">
        <v>34</v>
      </c>
      <c r="D240" s="17">
        <v>1</v>
      </c>
      <c r="E240" s="70"/>
      <c r="F240" s="69">
        <f t="shared" si="16"/>
        <v>0</v>
      </c>
      <c r="G240" s="69">
        <f t="shared" si="17"/>
        <v>0</v>
      </c>
      <c r="H240" s="185"/>
    </row>
    <row r="241" spans="1:8" ht="24.95" customHeight="1" x14ac:dyDescent="0.25">
      <c r="A241" s="15">
        <v>236</v>
      </c>
      <c r="B241" s="19" t="s">
        <v>272</v>
      </c>
      <c r="C241" s="20" t="s">
        <v>11</v>
      </c>
      <c r="D241" s="17">
        <v>1</v>
      </c>
      <c r="E241" s="70"/>
      <c r="F241" s="69">
        <f t="shared" si="16"/>
        <v>0</v>
      </c>
      <c r="G241" s="69">
        <f t="shared" si="17"/>
        <v>0</v>
      </c>
      <c r="H241" s="185"/>
    </row>
    <row r="242" spans="1:8" ht="24.95" customHeight="1" x14ac:dyDescent="0.25">
      <c r="A242" s="15">
        <v>237</v>
      </c>
      <c r="B242" s="19" t="s">
        <v>273</v>
      </c>
      <c r="C242" s="20" t="s">
        <v>11</v>
      </c>
      <c r="D242" s="17">
        <v>1</v>
      </c>
      <c r="E242" s="70"/>
      <c r="F242" s="69">
        <f t="shared" si="16"/>
        <v>0</v>
      </c>
      <c r="G242" s="69">
        <f t="shared" si="17"/>
        <v>0</v>
      </c>
      <c r="H242" s="185"/>
    </row>
    <row r="243" spans="1:8" ht="24.95" customHeight="1" x14ac:dyDescent="0.25">
      <c r="A243" s="15">
        <v>238</v>
      </c>
      <c r="B243" s="19" t="s">
        <v>274</v>
      </c>
      <c r="C243" s="20" t="s">
        <v>11</v>
      </c>
      <c r="D243" s="17">
        <v>1</v>
      </c>
      <c r="E243" s="70"/>
      <c r="F243" s="69">
        <f t="shared" si="16"/>
        <v>0</v>
      </c>
      <c r="G243" s="69">
        <f t="shared" si="17"/>
        <v>0</v>
      </c>
      <c r="H243" s="185"/>
    </row>
    <row r="244" spans="1:8" ht="24.95" customHeight="1" x14ac:dyDescent="0.25">
      <c r="A244" s="15">
        <v>239</v>
      </c>
      <c r="B244" s="19" t="s">
        <v>275</v>
      </c>
      <c r="C244" s="20" t="s">
        <v>11</v>
      </c>
      <c r="D244" s="17">
        <v>1</v>
      </c>
      <c r="E244" s="70"/>
      <c r="F244" s="69">
        <f t="shared" ref="F244:F268" si="18">E244*19%</f>
        <v>0</v>
      </c>
      <c r="G244" s="69">
        <f t="shared" ref="G244:G268" si="19">E244+F244</f>
        <v>0</v>
      </c>
      <c r="H244" s="185"/>
    </row>
    <row r="245" spans="1:8" ht="24.95" customHeight="1" x14ac:dyDescent="0.25">
      <c r="A245" s="15">
        <v>240</v>
      </c>
      <c r="B245" s="19" t="s">
        <v>276</v>
      </c>
      <c r="C245" s="20" t="s">
        <v>11</v>
      </c>
      <c r="D245" s="17">
        <v>1</v>
      </c>
      <c r="E245" s="70"/>
      <c r="F245" s="69">
        <f t="shared" si="18"/>
        <v>0</v>
      </c>
      <c r="G245" s="69">
        <f t="shared" si="19"/>
        <v>0</v>
      </c>
      <c r="H245" s="185"/>
    </row>
    <row r="246" spans="1:8" ht="24.95" customHeight="1" x14ac:dyDescent="0.25">
      <c r="A246" s="15">
        <v>241</v>
      </c>
      <c r="B246" s="19" t="s">
        <v>277</v>
      </c>
      <c r="C246" s="20" t="s">
        <v>11</v>
      </c>
      <c r="D246" s="17">
        <v>1</v>
      </c>
      <c r="E246" s="70"/>
      <c r="F246" s="69">
        <f t="shared" si="18"/>
        <v>0</v>
      </c>
      <c r="G246" s="69">
        <f t="shared" si="19"/>
        <v>0</v>
      </c>
      <c r="H246" s="185"/>
    </row>
    <row r="247" spans="1:8" ht="24.95" customHeight="1" x14ac:dyDescent="0.25">
      <c r="A247" s="15">
        <v>242</v>
      </c>
      <c r="B247" s="19" t="s">
        <v>278</v>
      </c>
      <c r="C247" s="20" t="s">
        <v>11</v>
      </c>
      <c r="D247" s="17">
        <v>1</v>
      </c>
      <c r="E247" s="70"/>
      <c r="F247" s="69">
        <f t="shared" si="18"/>
        <v>0</v>
      </c>
      <c r="G247" s="69">
        <f t="shared" si="19"/>
        <v>0</v>
      </c>
      <c r="H247" s="185"/>
    </row>
    <row r="248" spans="1:8" ht="24.95" customHeight="1" x14ac:dyDescent="0.25">
      <c r="A248" s="15">
        <v>243</v>
      </c>
      <c r="B248" s="19" t="s">
        <v>279</v>
      </c>
      <c r="C248" s="20" t="s">
        <v>11</v>
      </c>
      <c r="D248" s="17">
        <v>1</v>
      </c>
      <c r="E248" s="70"/>
      <c r="F248" s="69">
        <f t="shared" si="18"/>
        <v>0</v>
      </c>
      <c r="G248" s="69">
        <f t="shared" si="19"/>
        <v>0</v>
      </c>
      <c r="H248" s="185"/>
    </row>
    <row r="249" spans="1:8" ht="24.95" customHeight="1" x14ac:dyDescent="0.25">
      <c r="A249" s="15">
        <v>244</v>
      </c>
      <c r="B249" s="19" t="s">
        <v>280</v>
      </c>
      <c r="C249" s="20" t="s">
        <v>11</v>
      </c>
      <c r="D249" s="17">
        <v>1</v>
      </c>
      <c r="E249" s="70"/>
      <c r="F249" s="69">
        <f t="shared" si="18"/>
        <v>0</v>
      </c>
      <c r="G249" s="69">
        <f t="shared" si="19"/>
        <v>0</v>
      </c>
      <c r="H249" s="185"/>
    </row>
    <row r="250" spans="1:8" ht="24.95" customHeight="1" x14ac:dyDescent="0.25">
      <c r="A250" s="15">
        <v>245</v>
      </c>
      <c r="B250" s="19" t="s">
        <v>281</v>
      </c>
      <c r="C250" s="20" t="s">
        <v>11</v>
      </c>
      <c r="D250" s="17">
        <v>1</v>
      </c>
      <c r="E250" s="70"/>
      <c r="F250" s="69">
        <f t="shared" si="18"/>
        <v>0</v>
      </c>
      <c r="G250" s="69">
        <f t="shared" si="19"/>
        <v>0</v>
      </c>
      <c r="H250" s="185"/>
    </row>
    <row r="251" spans="1:8" ht="24.95" customHeight="1" x14ac:dyDescent="0.25">
      <c r="A251" s="15">
        <v>246</v>
      </c>
      <c r="B251" s="19" t="s">
        <v>282</v>
      </c>
      <c r="C251" s="20" t="s">
        <v>11</v>
      </c>
      <c r="D251" s="17">
        <v>1</v>
      </c>
      <c r="E251" s="70"/>
      <c r="F251" s="69">
        <f t="shared" si="18"/>
        <v>0</v>
      </c>
      <c r="G251" s="69">
        <f t="shared" si="19"/>
        <v>0</v>
      </c>
      <c r="H251" s="185"/>
    </row>
    <row r="252" spans="1:8" ht="24.95" customHeight="1" x14ac:dyDescent="0.25">
      <c r="A252" s="15">
        <v>247</v>
      </c>
      <c r="B252" s="19" t="s">
        <v>283</v>
      </c>
      <c r="C252" s="20" t="s">
        <v>11</v>
      </c>
      <c r="D252" s="17">
        <v>1</v>
      </c>
      <c r="E252" s="70"/>
      <c r="F252" s="69">
        <f t="shared" si="18"/>
        <v>0</v>
      </c>
      <c r="G252" s="69">
        <f t="shared" si="19"/>
        <v>0</v>
      </c>
      <c r="H252" s="185"/>
    </row>
    <row r="253" spans="1:8" ht="24.95" customHeight="1" x14ac:dyDescent="0.25">
      <c r="A253" s="15">
        <v>248</v>
      </c>
      <c r="B253" s="19" t="s">
        <v>284</v>
      </c>
      <c r="C253" s="20" t="s">
        <v>11</v>
      </c>
      <c r="D253" s="17">
        <v>1</v>
      </c>
      <c r="E253" s="70"/>
      <c r="F253" s="69">
        <f t="shared" si="18"/>
        <v>0</v>
      </c>
      <c r="G253" s="69">
        <f t="shared" si="19"/>
        <v>0</v>
      </c>
      <c r="H253" s="185"/>
    </row>
    <row r="254" spans="1:8" ht="24.95" customHeight="1" x14ac:dyDescent="0.25">
      <c r="A254" s="15">
        <v>249</v>
      </c>
      <c r="B254" s="19" t="s">
        <v>285</v>
      </c>
      <c r="C254" s="20" t="s">
        <v>11</v>
      </c>
      <c r="D254" s="17">
        <v>1</v>
      </c>
      <c r="E254" s="70"/>
      <c r="F254" s="69">
        <f t="shared" si="18"/>
        <v>0</v>
      </c>
      <c r="G254" s="69">
        <f t="shared" si="19"/>
        <v>0</v>
      </c>
      <c r="H254" s="185"/>
    </row>
    <row r="255" spans="1:8" ht="24.95" customHeight="1" x14ac:dyDescent="0.25">
      <c r="A255" s="15">
        <v>250</v>
      </c>
      <c r="B255" s="19" t="s">
        <v>286</v>
      </c>
      <c r="C255" s="20" t="s">
        <v>11</v>
      </c>
      <c r="D255" s="17">
        <v>1</v>
      </c>
      <c r="E255" s="70"/>
      <c r="F255" s="69">
        <f t="shared" si="18"/>
        <v>0</v>
      </c>
      <c r="G255" s="69">
        <f t="shared" si="19"/>
        <v>0</v>
      </c>
      <c r="H255" s="185"/>
    </row>
    <row r="256" spans="1:8" ht="24.95" customHeight="1" x14ac:dyDescent="0.25">
      <c r="A256" s="15">
        <v>251</v>
      </c>
      <c r="B256" s="19" t="s">
        <v>287</v>
      </c>
      <c r="C256" s="20" t="s">
        <v>11</v>
      </c>
      <c r="D256" s="17">
        <v>1</v>
      </c>
      <c r="E256" s="70"/>
      <c r="F256" s="69">
        <f t="shared" si="18"/>
        <v>0</v>
      </c>
      <c r="G256" s="69">
        <f t="shared" si="19"/>
        <v>0</v>
      </c>
      <c r="H256" s="185"/>
    </row>
    <row r="257" spans="1:8" ht="24.95" customHeight="1" x14ac:dyDescent="0.25">
      <c r="A257" s="15">
        <v>252</v>
      </c>
      <c r="B257" s="19" t="s">
        <v>288</v>
      </c>
      <c r="C257" s="20" t="s">
        <v>11</v>
      </c>
      <c r="D257" s="17">
        <v>1</v>
      </c>
      <c r="E257" s="70"/>
      <c r="F257" s="69">
        <f t="shared" si="18"/>
        <v>0</v>
      </c>
      <c r="G257" s="69">
        <f t="shared" si="19"/>
        <v>0</v>
      </c>
      <c r="H257" s="185"/>
    </row>
    <row r="258" spans="1:8" ht="24.95" customHeight="1" x14ac:dyDescent="0.25">
      <c r="A258" s="15">
        <v>253</v>
      </c>
      <c r="B258" s="19" t="s">
        <v>289</v>
      </c>
      <c r="C258" s="20" t="s">
        <v>11</v>
      </c>
      <c r="D258" s="17">
        <v>1</v>
      </c>
      <c r="E258" s="70"/>
      <c r="F258" s="69">
        <f t="shared" si="18"/>
        <v>0</v>
      </c>
      <c r="G258" s="69">
        <f t="shared" si="19"/>
        <v>0</v>
      </c>
      <c r="H258" s="185"/>
    </row>
    <row r="259" spans="1:8" ht="24.95" customHeight="1" x14ac:dyDescent="0.25">
      <c r="A259" s="15">
        <v>254</v>
      </c>
      <c r="B259" s="19" t="s">
        <v>290</v>
      </c>
      <c r="C259" s="20" t="s">
        <v>11</v>
      </c>
      <c r="D259" s="17">
        <v>1</v>
      </c>
      <c r="E259" s="70"/>
      <c r="F259" s="69">
        <f t="shared" si="18"/>
        <v>0</v>
      </c>
      <c r="G259" s="69">
        <f t="shared" si="19"/>
        <v>0</v>
      </c>
      <c r="H259" s="185"/>
    </row>
    <row r="260" spans="1:8" ht="24.95" customHeight="1" x14ac:dyDescent="0.25">
      <c r="A260" s="15">
        <v>255</v>
      </c>
      <c r="B260" s="19" t="s">
        <v>291</v>
      </c>
      <c r="C260" s="20" t="s">
        <v>11</v>
      </c>
      <c r="D260" s="17">
        <v>1</v>
      </c>
      <c r="E260" s="70"/>
      <c r="F260" s="69">
        <f t="shared" si="18"/>
        <v>0</v>
      </c>
      <c r="G260" s="69">
        <f t="shared" si="19"/>
        <v>0</v>
      </c>
      <c r="H260" s="185"/>
    </row>
    <row r="261" spans="1:8" ht="24.95" customHeight="1" x14ac:dyDescent="0.25">
      <c r="A261" s="15">
        <v>256</v>
      </c>
      <c r="B261" s="19" t="s">
        <v>292</v>
      </c>
      <c r="C261" s="20" t="s">
        <v>11</v>
      </c>
      <c r="D261" s="17">
        <v>1</v>
      </c>
      <c r="E261" s="70"/>
      <c r="F261" s="69">
        <f t="shared" si="18"/>
        <v>0</v>
      </c>
      <c r="G261" s="69">
        <f t="shared" si="19"/>
        <v>0</v>
      </c>
      <c r="H261" s="185"/>
    </row>
    <row r="262" spans="1:8" ht="24.95" customHeight="1" x14ac:dyDescent="0.25">
      <c r="A262" s="15">
        <v>257</v>
      </c>
      <c r="B262" s="19" t="s">
        <v>293</v>
      </c>
      <c r="C262" s="20" t="s">
        <v>11</v>
      </c>
      <c r="D262" s="17">
        <v>1</v>
      </c>
      <c r="E262" s="70"/>
      <c r="F262" s="69">
        <f t="shared" si="18"/>
        <v>0</v>
      </c>
      <c r="G262" s="69">
        <f t="shared" si="19"/>
        <v>0</v>
      </c>
      <c r="H262" s="185"/>
    </row>
    <row r="263" spans="1:8" ht="24.95" customHeight="1" x14ac:dyDescent="0.25">
      <c r="A263" s="15">
        <v>258</v>
      </c>
      <c r="B263" s="19" t="s">
        <v>294</v>
      </c>
      <c r="C263" s="20" t="s">
        <v>11</v>
      </c>
      <c r="D263" s="17">
        <v>1</v>
      </c>
      <c r="E263" s="70"/>
      <c r="F263" s="69">
        <f t="shared" si="18"/>
        <v>0</v>
      </c>
      <c r="G263" s="69">
        <f t="shared" si="19"/>
        <v>0</v>
      </c>
      <c r="H263" s="185"/>
    </row>
    <row r="264" spans="1:8" ht="24.95" customHeight="1" x14ac:dyDescent="0.25">
      <c r="A264" s="15">
        <v>259</v>
      </c>
      <c r="B264" s="19" t="s">
        <v>295</v>
      </c>
      <c r="C264" s="20" t="s">
        <v>11</v>
      </c>
      <c r="D264" s="17">
        <v>1</v>
      </c>
      <c r="E264" s="70"/>
      <c r="F264" s="69">
        <f t="shared" si="18"/>
        <v>0</v>
      </c>
      <c r="G264" s="69">
        <f t="shared" si="19"/>
        <v>0</v>
      </c>
      <c r="H264" s="185"/>
    </row>
    <row r="265" spans="1:8" ht="24.95" customHeight="1" x14ac:dyDescent="0.25">
      <c r="A265" s="15">
        <v>260</v>
      </c>
      <c r="B265" s="19" t="s">
        <v>296</v>
      </c>
      <c r="C265" s="20" t="s">
        <v>11</v>
      </c>
      <c r="D265" s="17">
        <v>1</v>
      </c>
      <c r="E265" s="70"/>
      <c r="F265" s="69">
        <f t="shared" si="18"/>
        <v>0</v>
      </c>
      <c r="G265" s="69">
        <f t="shared" si="19"/>
        <v>0</v>
      </c>
      <c r="H265" s="185"/>
    </row>
    <row r="266" spans="1:8" ht="24.95" customHeight="1" x14ac:dyDescent="0.25">
      <c r="A266" s="15">
        <v>261</v>
      </c>
      <c r="B266" s="19" t="s">
        <v>297</v>
      </c>
      <c r="C266" s="20" t="s">
        <v>11</v>
      </c>
      <c r="D266" s="17">
        <v>1</v>
      </c>
      <c r="E266" s="70"/>
      <c r="F266" s="69">
        <f t="shared" si="18"/>
        <v>0</v>
      </c>
      <c r="G266" s="69">
        <f t="shared" si="19"/>
        <v>0</v>
      </c>
      <c r="H266" s="185"/>
    </row>
    <row r="267" spans="1:8" ht="24.95" customHeight="1" x14ac:dyDescent="0.25">
      <c r="A267" s="15">
        <v>262</v>
      </c>
      <c r="B267" s="19" t="s">
        <v>298</v>
      </c>
      <c r="C267" s="20" t="s">
        <v>92</v>
      </c>
      <c r="D267" s="17">
        <v>1</v>
      </c>
      <c r="E267" s="70"/>
      <c r="F267" s="69">
        <f t="shared" si="18"/>
        <v>0</v>
      </c>
      <c r="G267" s="69">
        <f t="shared" si="19"/>
        <v>0</v>
      </c>
      <c r="H267" s="185"/>
    </row>
    <row r="268" spans="1:8" ht="24.95" customHeight="1" x14ac:dyDescent="0.25">
      <c r="A268" s="15">
        <v>263</v>
      </c>
      <c r="B268" s="19" t="s">
        <v>299</v>
      </c>
      <c r="C268" s="20" t="s">
        <v>11</v>
      </c>
      <c r="D268" s="17">
        <v>1</v>
      </c>
      <c r="E268" s="70"/>
      <c r="F268" s="69">
        <f t="shared" si="18"/>
        <v>0</v>
      </c>
      <c r="G268" s="69">
        <f t="shared" si="19"/>
        <v>0</v>
      </c>
      <c r="H268" s="185"/>
    </row>
    <row r="269" spans="1:8" x14ac:dyDescent="0.25">
      <c r="E269" s="68"/>
      <c r="G269" s="21"/>
    </row>
  </sheetData>
  <autoFilter ref="A5:H5" xr:uid="{00000000-0009-0000-0000-000005000000}"/>
  <mergeCells count="3">
    <mergeCell ref="H6:H268"/>
    <mergeCell ref="A3:H3"/>
    <mergeCell ref="A1:H1"/>
  </mergeCell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D266"/>
  <sheetViews>
    <sheetView zoomScale="69" zoomScaleNormal="69" workbookViewId="0">
      <selection activeCell="D3" sqref="D3:D265"/>
    </sheetView>
  </sheetViews>
  <sheetFormatPr baseColWidth="10" defaultColWidth="11.42578125" defaultRowHeight="15" x14ac:dyDescent="0.25"/>
  <cols>
    <col min="2" max="2" width="85.42578125" customWidth="1"/>
    <col min="3" max="3" width="55.140625" style="62" customWidth="1"/>
  </cols>
  <sheetData>
    <row r="1" spans="1:4" ht="0.75" customHeight="1" x14ac:dyDescent="0.25"/>
    <row r="2" spans="1:4" x14ac:dyDescent="0.25">
      <c r="C2" s="67" t="s">
        <v>341</v>
      </c>
      <c r="D2" s="66" t="s">
        <v>342</v>
      </c>
    </row>
    <row r="3" spans="1:4" x14ac:dyDescent="0.25">
      <c r="A3">
        <v>1</v>
      </c>
      <c r="B3" t="s">
        <v>25</v>
      </c>
      <c r="C3" s="64" t="s">
        <v>343</v>
      </c>
      <c r="D3" s="65">
        <v>489397</v>
      </c>
    </row>
    <row r="4" spans="1:4" ht="30" x14ac:dyDescent="0.25">
      <c r="A4">
        <v>2</v>
      </c>
      <c r="B4" t="s">
        <v>27</v>
      </c>
      <c r="C4" s="64" t="s">
        <v>344</v>
      </c>
      <c r="D4" s="65">
        <v>593327</v>
      </c>
    </row>
    <row r="5" spans="1:4" x14ac:dyDescent="0.25">
      <c r="A5">
        <v>3</v>
      </c>
      <c r="B5" t="s">
        <v>28</v>
      </c>
      <c r="C5" s="64" t="s">
        <v>345</v>
      </c>
      <c r="D5" s="65">
        <v>355634</v>
      </c>
    </row>
    <row r="6" spans="1:4" ht="30" x14ac:dyDescent="0.25">
      <c r="A6">
        <v>4</v>
      </c>
      <c r="B6" t="s">
        <v>29</v>
      </c>
      <c r="C6" s="64" t="s">
        <v>346</v>
      </c>
      <c r="D6" s="65">
        <v>195894</v>
      </c>
    </row>
    <row r="7" spans="1:4" ht="30" x14ac:dyDescent="0.25">
      <c r="A7">
        <v>5</v>
      </c>
      <c r="B7" t="s">
        <v>31</v>
      </c>
      <c r="C7" s="64" t="s">
        <v>347</v>
      </c>
      <c r="D7" s="65">
        <v>30420</v>
      </c>
    </row>
    <row r="8" spans="1:4" x14ac:dyDescent="0.25">
      <c r="A8">
        <v>6</v>
      </c>
      <c r="B8" t="s">
        <v>32</v>
      </c>
      <c r="C8" s="64" t="s">
        <v>348</v>
      </c>
      <c r="D8" s="65">
        <v>389240</v>
      </c>
    </row>
    <row r="9" spans="1:4" x14ac:dyDescent="0.25">
      <c r="A9">
        <v>7</v>
      </c>
      <c r="B9" t="s">
        <v>33</v>
      </c>
      <c r="C9" s="64" t="s">
        <v>349</v>
      </c>
      <c r="D9" s="65">
        <v>5674879</v>
      </c>
    </row>
    <row r="10" spans="1:4" x14ac:dyDescent="0.25">
      <c r="A10">
        <v>8</v>
      </c>
      <c r="B10" t="s">
        <v>35</v>
      </c>
    </row>
    <row r="11" spans="1:4" x14ac:dyDescent="0.25">
      <c r="A11">
        <v>9</v>
      </c>
      <c r="B11" t="s">
        <v>36</v>
      </c>
      <c r="C11" s="64" t="s">
        <v>350</v>
      </c>
      <c r="D11" s="65">
        <v>1018616</v>
      </c>
    </row>
    <row r="12" spans="1:4" ht="30" x14ac:dyDescent="0.25">
      <c r="A12">
        <v>10</v>
      </c>
      <c r="B12" t="s">
        <v>38</v>
      </c>
      <c r="C12" s="64" t="s">
        <v>351</v>
      </c>
      <c r="D12" s="65">
        <v>70912</v>
      </c>
    </row>
    <row r="13" spans="1:4" x14ac:dyDescent="0.25">
      <c r="A13">
        <v>11</v>
      </c>
      <c r="B13" t="s">
        <v>39</v>
      </c>
      <c r="C13" s="64" t="s">
        <v>352</v>
      </c>
      <c r="D13" s="65">
        <v>3635</v>
      </c>
    </row>
    <row r="14" spans="1:4" ht="30" x14ac:dyDescent="0.25">
      <c r="A14">
        <v>12</v>
      </c>
      <c r="B14" t="s">
        <v>316</v>
      </c>
      <c r="C14" s="64" t="s">
        <v>353</v>
      </c>
      <c r="D14" s="65">
        <v>66281</v>
      </c>
    </row>
    <row r="15" spans="1:4" ht="30" x14ac:dyDescent="0.25">
      <c r="A15">
        <v>13</v>
      </c>
      <c r="B15" t="s">
        <v>41</v>
      </c>
      <c r="C15" s="64" t="s">
        <v>354</v>
      </c>
      <c r="D15" s="65">
        <v>19085076</v>
      </c>
    </row>
    <row r="16" spans="1:4" x14ac:dyDescent="0.25">
      <c r="A16">
        <v>14</v>
      </c>
      <c r="B16" t="s">
        <v>42</v>
      </c>
      <c r="C16" s="64" t="s">
        <v>355</v>
      </c>
      <c r="D16" s="65">
        <v>122621</v>
      </c>
    </row>
    <row r="17" spans="1:4" x14ac:dyDescent="0.25">
      <c r="A17">
        <v>15</v>
      </c>
      <c r="B17" t="s">
        <v>43</v>
      </c>
      <c r="C17" s="64" t="s">
        <v>356</v>
      </c>
      <c r="D17" s="65">
        <v>2363718</v>
      </c>
    </row>
    <row r="18" spans="1:4" ht="30" x14ac:dyDescent="0.25">
      <c r="A18">
        <v>16</v>
      </c>
      <c r="B18" t="s">
        <v>44</v>
      </c>
      <c r="C18" s="64" t="s">
        <v>357</v>
      </c>
      <c r="D18" s="65">
        <v>398652</v>
      </c>
    </row>
    <row r="19" spans="1:4" x14ac:dyDescent="0.25">
      <c r="A19">
        <v>17</v>
      </c>
      <c r="B19" t="s">
        <v>45</v>
      </c>
      <c r="C19" s="64" t="s">
        <v>358</v>
      </c>
      <c r="D19" s="65">
        <v>398652</v>
      </c>
    </row>
    <row r="20" spans="1:4" x14ac:dyDescent="0.25">
      <c r="A20">
        <v>18</v>
      </c>
      <c r="B20" t="s">
        <v>46</v>
      </c>
      <c r="C20" s="64" t="s">
        <v>359</v>
      </c>
      <c r="D20" s="65">
        <v>74487</v>
      </c>
    </row>
    <row r="21" spans="1:4" x14ac:dyDescent="0.25">
      <c r="A21">
        <v>19</v>
      </c>
      <c r="B21" t="s">
        <v>47</v>
      </c>
      <c r="C21" s="64" t="s">
        <v>360</v>
      </c>
      <c r="D21" s="65">
        <v>1328034</v>
      </c>
    </row>
    <row r="22" spans="1:4" x14ac:dyDescent="0.25">
      <c r="A22">
        <v>20</v>
      </c>
      <c r="B22" t="s">
        <v>49</v>
      </c>
      <c r="C22" s="64" t="s">
        <v>361</v>
      </c>
      <c r="D22" s="65">
        <v>242724</v>
      </c>
    </row>
    <row r="23" spans="1:4" x14ac:dyDescent="0.25">
      <c r="A23">
        <v>21</v>
      </c>
      <c r="B23" t="s">
        <v>50</v>
      </c>
      <c r="C23" s="64" t="s">
        <v>362</v>
      </c>
      <c r="D23" s="65">
        <v>857014</v>
      </c>
    </row>
    <row r="24" spans="1:4" x14ac:dyDescent="0.25">
      <c r="A24">
        <v>22</v>
      </c>
      <c r="B24" t="s">
        <v>51</v>
      </c>
      <c r="C24" s="64" t="s">
        <v>363</v>
      </c>
      <c r="D24" s="65">
        <v>857014</v>
      </c>
    </row>
    <row r="25" spans="1:4" x14ac:dyDescent="0.25">
      <c r="A25">
        <v>23</v>
      </c>
      <c r="B25" t="s">
        <v>52</v>
      </c>
      <c r="C25" s="64" t="s">
        <v>364</v>
      </c>
      <c r="D25" s="65">
        <v>857014</v>
      </c>
    </row>
    <row r="26" spans="1:4" x14ac:dyDescent="0.25">
      <c r="A26">
        <v>24</v>
      </c>
      <c r="B26" t="s">
        <v>53</v>
      </c>
      <c r="C26" s="64" t="s">
        <v>365</v>
      </c>
      <c r="D26" s="65">
        <v>857014</v>
      </c>
    </row>
    <row r="27" spans="1:4" x14ac:dyDescent="0.25">
      <c r="A27">
        <v>25</v>
      </c>
      <c r="B27" t="s">
        <v>54</v>
      </c>
      <c r="C27" s="64" t="s">
        <v>366</v>
      </c>
      <c r="D27" s="65">
        <v>857014</v>
      </c>
    </row>
    <row r="28" spans="1:4" x14ac:dyDescent="0.25">
      <c r="A28">
        <v>26</v>
      </c>
      <c r="B28" t="s">
        <v>55</v>
      </c>
      <c r="C28" s="64" t="s">
        <v>367</v>
      </c>
      <c r="D28" s="65">
        <v>42845</v>
      </c>
    </row>
    <row r="29" spans="1:4" x14ac:dyDescent="0.25">
      <c r="A29">
        <v>27</v>
      </c>
      <c r="B29" t="s">
        <v>56</v>
      </c>
      <c r="C29" s="64" t="s">
        <v>368</v>
      </c>
      <c r="D29" s="65">
        <v>4416</v>
      </c>
    </row>
    <row r="30" spans="1:4" x14ac:dyDescent="0.25">
      <c r="A30">
        <v>28</v>
      </c>
      <c r="B30" t="s">
        <v>57</v>
      </c>
      <c r="C30" s="64" t="s">
        <v>369</v>
      </c>
      <c r="D30" s="65">
        <v>33919</v>
      </c>
    </row>
    <row r="31" spans="1:4" x14ac:dyDescent="0.25">
      <c r="A31">
        <v>29</v>
      </c>
      <c r="B31" t="s">
        <v>58</v>
      </c>
      <c r="C31" s="64" t="s">
        <v>370</v>
      </c>
      <c r="D31" s="65">
        <v>33919</v>
      </c>
    </row>
    <row r="32" spans="1:4" ht="30" x14ac:dyDescent="0.25">
      <c r="A32">
        <v>30</v>
      </c>
      <c r="B32" t="s">
        <v>59</v>
      </c>
      <c r="C32" s="64" t="s">
        <v>371</v>
      </c>
      <c r="D32" s="65">
        <v>95160</v>
      </c>
    </row>
    <row r="33" spans="1:4" x14ac:dyDescent="0.25">
      <c r="A33">
        <v>31</v>
      </c>
      <c r="B33" t="s">
        <v>60</v>
      </c>
      <c r="C33" s="64" t="s">
        <v>372</v>
      </c>
      <c r="D33" s="65">
        <v>42959</v>
      </c>
    </row>
    <row r="34" spans="1:4" x14ac:dyDescent="0.25">
      <c r="A34">
        <v>32</v>
      </c>
      <c r="B34" t="s">
        <v>61</v>
      </c>
      <c r="C34" s="64" t="s">
        <v>373</v>
      </c>
      <c r="D34" s="65">
        <v>319339</v>
      </c>
    </row>
    <row r="35" spans="1:4" x14ac:dyDescent="0.25">
      <c r="A35">
        <v>33</v>
      </c>
      <c r="B35" t="s">
        <v>62</v>
      </c>
      <c r="C35" s="64" t="s">
        <v>374</v>
      </c>
      <c r="D35" s="65">
        <v>11386</v>
      </c>
    </row>
    <row r="36" spans="1:4" x14ac:dyDescent="0.25">
      <c r="A36">
        <v>34</v>
      </c>
      <c r="B36" t="s">
        <v>317</v>
      </c>
    </row>
    <row r="37" spans="1:4" x14ac:dyDescent="0.25">
      <c r="A37">
        <v>35</v>
      </c>
      <c r="B37" t="s">
        <v>318</v>
      </c>
      <c r="C37" s="64" t="s">
        <v>375</v>
      </c>
      <c r="D37" s="65">
        <v>398075</v>
      </c>
    </row>
    <row r="38" spans="1:4" x14ac:dyDescent="0.25">
      <c r="A38">
        <v>36</v>
      </c>
      <c r="B38" t="s">
        <v>319</v>
      </c>
      <c r="C38" s="64" t="s">
        <v>376</v>
      </c>
      <c r="D38" s="65">
        <v>398075</v>
      </c>
    </row>
    <row r="39" spans="1:4" x14ac:dyDescent="0.25">
      <c r="A39">
        <v>37</v>
      </c>
      <c r="B39" t="s">
        <v>320</v>
      </c>
      <c r="C39" s="64" t="s">
        <v>377</v>
      </c>
      <c r="D39" s="65">
        <v>86962</v>
      </c>
    </row>
    <row r="40" spans="1:4" x14ac:dyDescent="0.25">
      <c r="A40">
        <v>38</v>
      </c>
      <c r="B40" t="s">
        <v>321</v>
      </c>
      <c r="C40" s="64" t="s">
        <v>378</v>
      </c>
      <c r="D40" s="65">
        <v>398075</v>
      </c>
    </row>
    <row r="41" spans="1:4" x14ac:dyDescent="0.25">
      <c r="A41">
        <v>39</v>
      </c>
      <c r="B41" t="s">
        <v>322</v>
      </c>
      <c r="C41" s="64" t="s">
        <v>379</v>
      </c>
      <c r="D41" s="65">
        <v>86962</v>
      </c>
    </row>
    <row r="42" spans="1:4" x14ac:dyDescent="0.25">
      <c r="A42">
        <v>40</v>
      </c>
      <c r="B42" t="s">
        <v>323</v>
      </c>
      <c r="C42" s="64" t="s">
        <v>380</v>
      </c>
      <c r="D42" s="65">
        <v>6259</v>
      </c>
    </row>
    <row r="43" spans="1:4" x14ac:dyDescent="0.25">
      <c r="A43">
        <v>41</v>
      </c>
      <c r="B43" t="s">
        <v>324</v>
      </c>
      <c r="C43" s="64"/>
      <c r="D43" s="65"/>
    </row>
    <row r="44" spans="1:4" x14ac:dyDescent="0.25">
      <c r="A44">
        <v>42</v>
      </c>
      <c r="B44" t="s">
        <v>325</v>
      </c>
      <c r="C44" s="64" t="s">
        <v>381</v>
      </c>
      <c r="D44" s="65">
        <v>398075</v>
      </c>
    </row>
    <row r="45" spans="1:4" x14ac:dyDescent="0.25">
      <c r="A45">
        <v>43</v>
      </c>
      <c r="B45" t="s">
        <v>326</v>
      </c>
      <c r="C45" s="64" t="s">
        <v>382</v>
      </c>
      <c r="D45" s="65">
        <v>6259</v>
      </c>
    </row>
    <row r="46" spans="1:4" x14ac:dyDescent="0.25">
      <c r="A46">
        <v>44</v>
      </c>
      <c r="B46" t="s">
        <v>73</v>
      </c>
    </row>
    <row r="47" spans="1:4" x14ac:dyDescent="0.25">
      <c r="A47">
        <v>45</v>
      </c>
      <c r="B47" t="s">
        <v>74</v>
      </c>
      <c r="C47" s="64" t="s">
        <v>383</v>
      </c>
      <c r="D47" s="65">
        <v>1048</v>
      </c>
    </row>
    <row r="48" spans="1:4" ht="30" x14ac:dyDescent="0.25">
      <c r="A48">
        <v>46</v>
      </c>
      <c r="B48" t="s">
        <v>75</v>
      </c>
      <c r="C48" s="64" t="s">
        <v>384</v>
      </c>
      <c r="D48" s="65">
        <v>12805</v>
      </c>
    </row>
    <row r="49" spans="1:4" ht="30" x14ac:dyDescent="0.25">
      <c r="A49">
        <v>47</v>
      </c>
      <c r="B49" t="s">
        <v>77</v>
      </c>
      <c r="C49" s="64" t="s">
        <v>385</v>
      </c>
      <c r="D49" s="65">
        <v>35991</v>
      </c>
    </row>
    <row r="50" spans="1:4" ht="30" x14ac:dyDescent="0.25">
      <c r="A50">
        <v>48</v>
      </c>
      <c r="B50" t="s">
        <v>78</v>
      </c>
      <c r="C50" s="64" t="s">
        <v>386</v>
      </c>
      <c r="D50" s="65">
        <v>35991</v>
      </c>
    </row>
    <row r="51" spans="1:4" ht="30" x14ac:dyDescent="0.25">
      <c r="A51">
        <v>49</v>
      </c>
      <c r="B51" t="s">
        <v>79</v>
      </c>
      <c r="C51" s="64" t="s">
        <v>387</v>
      </c>
      <c r="D51" s="65">
        <v>35991</v>
      </c>
    </row>
    <row r="52" spans="1:4" x14ac:dyDescent="0.25">
      <c r="A52">
        <v>50</v>
      </c>
      <c r="B52" t="s">
        <v>80</v>
      </c>
      <c r="C52" s="64" t="s">
        <v>388</v>
      </c>
      <c r="D52" s="65">
        <v>3163</v>
      </c>
    </row>
    <row r="53" spans="1:4" ht="30" x14ac:dyDescent="0.25">
      <c r="A53">
        <v>51</v>
      </c>
      <c r="B53" t="s">
        <v>327</v>
      </c>
      <c r="C53" s="64" t="s">
        <v>389</v>
      </c>
      <c r="D53" s="65">
        <v>11169405</v>
      </c>
    </row>
    <row r="54" spans="1:4" ht="30" x14ac:dyDescent="0.25">
      <c r="A54">
        <v>52</v>
      </c>
      <c r="B54" t="s">
        <v>82</v>
      </c>
      <c r="C54" s="64" t="s">
        <v>390</v>
      </c>
      <c r="D54" s="65">
        <v>2488200</v>
      </c>
    </row>
    <row r="55" spans="1:4" x14ac:dyDescent="0.25">
      <c r="A55">
        <v>53</v>
      </c>
      <c r="B55" t="s">
        <v>83</v>
      </c>
      <c r="C55" s="64" t="s">
        <v>391</v>
      </c>
      <c r="D55" s="65">
        <v>51384</v>
      </c>
    </row>
    <row r="56" spans="1:4" ht="30" x14ac:dyDescent="0.25">
      <c r="A56">
        <v>54</v>
      </c>
      <c r="B56" t="s">
        <v>84</v>
      </c>
      <c r="C56" s="64" t="s">
        <v>392</v>
      </c>
      <c r="D56" s="65">
        <v>11169405</v>
      </c>
    </row>
    <row r="57" spans="1:4" ht="30" x14ac:dyDescent="0.25">
      <c r="A57">
        <v>55</v>
      </c>
      <c r="B57" t="s">
        <v>85</v>
      </c>
      <c r="C57" s="64" t="s">
        <v>393</v>
      </c>
      <c r="D57" s="65">
        <v>2270800</v>
      </c>
    </row>
    <row r="58" spans="1:4" x14ac:dyDescent="0.25">
      <c r="A58">
        <v>56</v>
      </c>
      <c r="B58" t="s">
        <v>86</v>
      </c>
      <c r="D58" s="65">
        <v>1115411</v>
      </c>
    </row>
    <row r="59" spans="1:4" ht="30" x14ac:dyDescent="0.25">
      <c r="A59">
        <v>57</v>
      </c>
      <c r="B59" t="s">
        <v>88</v>
      </c>
      <c r="C59" s="64" t="s">
        <v>394</v>
      </c>
      <c r="D59" s="65">
        <v>6694387</v>
      </c>
    </row>
    <row r="60" spans="1:4" x14ac:dyDescent="0.25">
      <c r="A60">
        <v>58</v>
      </c>
      <c r="B60" t="s">
        <v>89</v>
      </c>
      <c r="C60" s="64" t="s">
        <v>395</v>
      </c>
      <c r="D60" s="65">
        <v>57760</v>
      </c>
    </row>
    <row r="61" spans="1:4" x14ac:dyDescent="0.25">
      <c r="A61">
        <v>59</v>
      </c>
      <c r="B61" t="s">
        <v>90</v>
      </c>
      <c r="C61" s="64" t="s">
        <v>396</v>
      </c>
      <c r="D61" s="65">
        <v>63537</v>
      </c>
    </row>
    <row r="62" spans="1:4" ht="30" x14ac:dyDescent="0.25">
      <c r="A62">
        <v>60</v>
      </c>
      <c r="B62" t="s">
        <v>91</v>
      </c>
      <c r="C62" s="64" t="s">
        <v>397</v>
      </c>
      <c r="D62" s="65">
        <v>379500</v>
      </c>
    </row>
    <row r="63" spans="1:4" x14ac:dyDescent="0.25">
      <c r="A63">
        <v>61</v>
      </c>
      <c r="B63" t="s">
        <v>93</v>
      </c>
      <c r="C63" s="64" t="s">
        <v>398</v>
      </c>
      <c r="D63" s="65">
        <v>7057</v>
      </c>
    </row>
    <row r="64" spans="1:4" ht="30" x14ac:dyDescent="0.25">
      <c r="A64">
        <v>62</v>
      </c>
      <c r="B64" t="s">
        <v>94</v>
      </c>
      <c r="C64" s="64" t="s">
        <v>399</v>
      </c>
      <c r="D64" s="65">
        <v>1288</v>
      </c>
    </row>
    <row r="65" spans="1:4" x14ac:dyDescent="0.25">
      <c r="A65">
        <v>63</v>
      </c>
      <c r="B65" t="s">
        <v>95</v>
      </c>
      <c r="C65" s="64" t="s">
        <v>400</v>
      </c>
      <c r="D65" s="65">
        <v>1288</v>
      </c>
    </row>
    <row r="66" spans="1:4" x14ac:dyDescent="0.25">
      <c r="A66">
        <v>64</v>
      </c>
      <c r="B66" t="s">
        <v>328</v>
      </c>
      <c r="C66" s="64" t="s">
        <v>401</v>
      </c>
      <c r="D66" s="65">
        <v>1288</v>
      </c>
    </row>
    <row r="67" spans="1:4" x14ac:dyDescent="0.25">
      <c r="A67">
        <v>65</v>
      </c>
      <c r="B67" t="s">
        <v>97</v>
      </c>
      <c r="C67" s="64" t="s">
        <v>402</v>
      </c>
      <c r="D67" s="65">
        <v>5054</v>
      </c>
    </row>
    <row r="68" spans="1:4" ht="30" x14ac:dyDescent="0.25">
      <c r="A68">
        <v>66</v>
      </c>
      <c r="B68" t="s">
        <v>98</v>
      </c>
      <c r="C68" s="64" t="s">
        <v>403</v>
      </c>
      <c r="D68" s="65">
        <v>122</v>
      </c>
    </row>
    <row r="69" spans="1:4" x14ac:dyDescent="0.25">
      <c r="A69">
        <v>67</v>
      </c>
      <c r="B69" t="s">
        <v>99</v>
      </c>
      <c r="C69" s="64" t="s">
        <v>404</v>
      </c>
      <c r="D69" s="65">
        <v>130060</v>
      </c>
    </row>
    <row r="70" spans="1:4" x14ac:dyDescent="0.25">
      <c r="A70">
        <v>68</v>
      </c>
      <c r="B70" t="s">
        <v>100</v>
      </c>
      <c r="C70" s="64" t="s">
        <v>405</v>
      </c>
      <c r="D70" s="65">
        <v>180375</v>
      </c>
    </row>
    <row r="71" spans="1:4" x14ac:dyDescent="0.25">
      <c r="A71">
        <v>69</v>
      </c>
      <c r="B71" t="s">
        <v>329</v>
      </c>
      <c r="C71" s="64" t="s">
        <v>406</v>
      </c>
      <c r="D71" s="65">
        <v>274939</v>
      </c>
    </row>
    <row r="72" spans="1:4" x14ac:dyDescent="0.25">
      <c r="A72">
        <v>70</v>
      </c>
      <c r="B72" t="s">
        <v>102</v>
      </c>
      <c r="C72" s="64" t="s">
        <v>407</v>
      </c>
      <c r="D72" s="65">
        <v>98491</v>
      </c>
    </row>
    <row r="73" spans="1:4" ht="30" x14ac:dyDescent="0.25">
      <c r="A73">
        <v>71</v>
      </c>
      <c r="B73" t="s">
        <v>103</v>
      </c>
      <c r="C73" s="64" t="s">
        <v>408</v>
      </c>
      <c r="D73" s="65">
        <v>508535</v>
      </c>
    </row>
    <row r="74" spans="1:4" ht="30" x14ac:dyDescent="0.25">
      <c r="A74">
        <v>72</v>
      </c>
      <c r="B74" t="s">
        <v>104</v>
      </c>
      <c r="C74" s="64" t="s">
        <v>409</v>
      </c>
      <c r="D74" s="65">
        <v>1593951</v>
      </c>
    </row>
    <row r="75" spans="1:4" x14ac:dyDescent="0.25">
      <c r="A75">
        <v>73</v>
      </c>
      <c r="B75" t="s">
        <v>105</v>
      </c>
      <c r="C75" s="64" t="s">
        <v>410</v>
      </c>
      <c r="D75" s="65">
        <v>1599</v>
      </c>
    </row>
    <row r="76" spans="1:4" x14ac:dyDescent="0.25">
      <c r="A76">
        <v>74</v>
      </c>
      <c r="B76" t="s">
        <v>106</v>
      </c>
      <c r="C76" s="64" t="s">
        <v>411</v>
      </c>
      <c r="D76" s="65">
        <v>1599</v>
      </c>
    </row>
    <row r="77" spans="1:4" x14ac:dyDescent="0.25">
      <c r="A77">
        <v>75</v>
      </c>
      <c r="B77" t="s">
        <v>107</v>
      </c>
      <c r="C77" s="64" t="s">
        <v>412</v>
      </c>
      <c r="D77" s="65">
        <v>3628</v>
      </c>
    </row>
    <row r="78" spans="1:4" x14ac:dyDescent="0.25">
      <c r="A78">
        <v>76</v>
      </c>
      <c r="B78" t="s">
        <v>108</v>
      </c>
      <c r="C78" s="64" t="s">
        <v>413</v>
      </c>
      <c r="D78" s="65">
        <v>232501</v>
      </c>
    </row>
    <row r="79" spans="1:4" x14ac:dyDescent="0.25">
      <c r="A79">
        <v>77</v>
      </c>
      <c r="B79" t="s">
        <v>109</v>
      </c>
      <c r="C79" s="64" t="s">
        <v>414</v>
      </c>
      <c r="D79" s="65">
        <v>232501</v>
      </c>
    </row>
    <row r="80" spans="1:4" x14ac:dyDescent="0.25">
      <c r="A80">
        <v>78</v>
      </c>
      <c r="B80" t="s">
        <v>110</v>
      </c>
      <c r="C80" s="64" t="s">
        <v>415</v>
      </c>
      <c r="D80" s="65">
        <v>203769</v>
      </c>
    </row>
    <row r="81" spans="1:4" x14ac:dyDescent="0.25">
      <c r="A81">
        <v>79</v>
      </c>
      <c r="B81" t="s">
        <v>111</v>
      </c>
      <c r="C81" s="64" t="s">
        <v>416</v>
      </c>
      <c r="D81" s="65">
        <v>587083</v>
      </c>
    </row>
    <row r="82" spans="1:4" x14ac:dyDescent="0.25">
      <c r="A82">
        <v>80</v>
      </c>
      <c r="B82" t="s">
        <v>112</v>
      </c>
      <c r="C82" s="64" t="s">
        <v>417</v>
      </c>
      <c r="D82" s="65">
        <v>1001677</v>
      </c>
    </row>
    <row r="83" spans="1:4" x14ac:dyDescent="0.25">
      <c r="A83">
        <v>81</v>
      </c>
      <c r="B83" t="s">
        <v>113</v>
      </c>
      <c r="C83" s="64" t="s">
        <v>418</v>
      </c>
      <c r="D83" s="65">
        <v>4962</v>
      </c>
    </row>
    <row r="84" spans="1:4" ht="30" x14ac:dyDescent="0.25">
      <c r="A84">
        <v>82</v>
      </c>
      <c r="B84" t="s">
        <v>114</v>
      </c>
      <c r="C84" s="64" t="s">
        <v>419</v>
      </c>
      <c r="D84" s="65">
        <v>8351</v>
      </c>
    </row>
    <row r="85" spans="1:4" x14ac:dyDescent="0.25">
      <c r="A85">
        <v>83</v>
      </c>
      <c r="B85" t="s">
        <v>115</v>
      </c>
      <c r="C85" s="64" t="s">
        <v>420</v>
      </c>
      <c r="D85" s="65">
        <v>599356</v>
      </c>
    </row>
    <row r="86" spans="1:4" ht="30" x14ac:dyDescent="0.25">
      <c r="A86">
        <v>84</v>
      </c>
      <c r="B86" t="s">
        <v>116</v>
      </c>
      <c r="C86" s="64" t="s">
        <v>421</v>
      </c>
      <c r="D86" s="65">
        <v>24335</v>
      </c>
    </row>
    <row r="87" spans="1:4" x14ac:dyDescent="0.25">
      <c r="A87">
        <v>85</v>
      </c>
      <c r="B87" t="s">
        <v>117</v>
      </c>
      <c r="C87" s="64" t="s">
        <v>422</v>
      </c>
      <c r="D87" s="65">
        <v>58230</v>
      </c>
    </row>
    <row r="88" spans="1:4" x14ac:dyDescent="0.25">
      <c r="A88">
        <v>86</v>
      </c>
      <c r="B88" t="s">
        <v>118</v>
      </c>
      <c r="C88" s="64" t="s">
        <v>423</v>
      </c>
      <c r="D88" s="65">
        <v>11237</v>
      </c>
    </row>
    <row r="89" spans="1:4" x14ac:dyDescent="0.25">
      <c r="A89">
        <v>87</v>
      </c>
      <c r="B89" t="s">
        <v>119</v>
      </c>
      <c r="C89" s="64" t="s">
        <v>424</v>
      </c>
      <c r="D89" s="65">
        <v>7387</v>
      </c>
    </row>
    <row r="90" spans="1:4" ht="30" x14ac:dyDescent="0.25">
      <c r="A90">
        <v>88</v>
      </c>
      <c r="B90" t="s">
        <v>120</v>
      </c>
      <c r="C90" s="64" t="s">
        <v>425</v>
      </c>
      <c r="D90" s="65">
        <v>122326</v>
      </c>
    </row>
    <row r="91" spans="1:4" x14ac:dyDescent="0.25">
      <c r="A91">
        <v>89</v>
      </c>
      <c r="B91" t="s">
        <v>121</v>
      </c>
      <c r="C91" s="64" t="s">
        <v>426</v>
      </c>
      <c r="D91" s="65">
        <v>1233962</v>
      </c>
    </row>
    <row r="92" spans="1:4" ht="30" x14ac:dyDescent="0.25">
      <c r="A92">
        <v>90</v>
      </c>
      <c r="B92" t="s">
        <v>122</v>
      </c>
      <c r="C92" s="64" t="s">
        <v>427</v>
      </c>
      <c r="D92" s="65">
        <v>22346</v>
      </c>
    </row>
    <row r="93" spans="1:4" x14ac:dyDescent="0.25">
      <c r="A93">
        <v>91</v>
      </c>
      <c r="B93" t="s">
        <v>123</v>
      </c>
      <c r="C93" s="64" t="s">
        <v>428</v>
      </c>
      <c r="D93" s="65">
        <v>17184</v>
      </c>
    </row>
    <row r="94" spans="1:4" x14ac:dyDescent="0.25">
      <c r="A94">
        <v>92</v>
      </c>
      <c r="B94" t="s">
        <v>124</v>
      </c>
      <c r="C94" s="64" t="s">
        <v>429</v>
      </c>
      <c r="D94" s="65">
        <v>575047</v>
      </c>
    </row>
    <row r="95" spans="1:4" x14ac:dyDescent="0.25">
      <c r="A95">
        <v>93</v>
      </c>
      <c r="B95" t="s">
        <v>125</v>
      </c>
      <c r="C95" s="64" t="s">
        <v>430</v>
      </c>
      <c r="D95" s="65">
        <v>2055675</v>
      </c>
    </row>
    <row r="96" spans="1:4" ht="30" x14ac:dyDescent="0.25">
      <c r="A96">
        <v>94</v>
      </c>
      <c r="B96" t="s">
        <v>126</v>
      </c>
      <c r="C96" s="64" t="s">
        <v>431</v>
      </c>
      <c r="D96" s="65">
        <v>163589</v>
      </c>
    </row>
    <row r="97" spans="1:4" x14ac:dyDescent="0.25">
      <c r="A97">
        <v>95</v>
      </c>
      <c r="B97" t="s">
        <v>127</v>
      </c>
    </row>
    <row r="98" spans="1:4" ht="45" x14ac:dyDescent="0.25">
      <c r="A98">
        <v>96</v>
      </c>
      <c r="B98" t="s">
        <v>128</v>
      </c>
      <c r="C98" s="64" t="s">
        <v>432</v>
      </c>
      <c r="D98" s="65">
        <v>163589</v>
      </c>
    </row>
    <row r="99" spans="1:4" ht="30" x14ac:dyDescent="0.25">
      <c r="A99">
        <v>97</v>
      </c>
      <c r="B99" t="s">
        <v>129</v>
      </c>
      <c r="C99" s="64" t="s">
        <v>433</v>
      </c>
      <c r="D99" s="65">
        <v>163589</v>
      </c>
    </row>
    <row r="100" spans="1:4" ht="45" x14ac:dyDescent="0.25">
      <c r="A100">
        <v>98</v>
      </c>
      <c r="B100" t="s">
        <v>130</v>
      </c>
      <c r="C100" s="64" t="s">
        <v>434</v>
      </c>
      <c r="D100" s="65">
        <v>8987075</v>
      </c>
    </row>
    <row r="101" spans="1:4" x14ac:dyDescent="0.25">
      <c r="A101">
        <v>99</v>
      </c>
      <c r="B101" t="s">
        <v>131</v>
      </c>
      <c r="C101" s="64" t="s">
        <v>435</v>
      </c>
      <c r="D101" s="65">
        <v>789</v>
      </c>
    </row>
    <row r="102" spans="1:4" ht="30" x14ac:dyDescent="0.25">
      <c r="A102">
        <v>100</v>
      </c>
      <c r="B102" t="s">
        <v>132</v>
      </c>
      <c r="C102" s="64" t="s">
        <v>436</v>
      </c>
      <c r="D102" s="65">
        <v>136269</v>
      </c>
    </row>
    <row r="103" spans="1:4" x14ac:dyDescent="0.25">
      <c r="A103">
        <v>101</v>
      </c>
      <c r="B103" t="s">
        <v>133</v>
      </c>
      <c r="C103" s="64" t="s">
        <v>437</v>
      </c>
      <c r="D103" s="65">
        <v>10586</v>
      </c>
    </row>
    <row r="104" spans="1:4" x14ac:dyDescent="0.25">
      <c r="A104">
        <v>102</v>
      </c>
      <c r="B104" t="s">
        <v>134</v>
      </c>
      <c r="C104" s="64" t="s">
        <v>438</v>
      </c>
      <c r="D104" s="65">
        <v>850593</v>
      </c>
    </row>
    <row r="105" spans="1:4" x14ac:dyDescent="0.25">
      <c r="A105">
        <v>103</v>
      </c>
      <c r="B105" t="s">
        <v>135</v>
      </c>
      <c r="C105" s="64" t="s">
        <v>439</v>
      </c>
      <c r="D105" s="65">
        <v>3158</v>
      </c>
    </row>
    <row r="106" spans="1:4" x14ac:dyDescent="0.25">
      <c r="A106">
        <v>104</v>
      </c>
      <c r="B106" t="s">
        <v>136</v>
      </c>
      <c r="C106" s="64" t="s">
        <v>440</v>
      </c>
      <c r="D106" s="65">
        <v>2011280</v>
      </c>
    </row>
    <row r="107" spans="1:4" x14ac:dyDescent="0.25">
      <c r="A107">
        <v>105</v>
      </c>
      <c r="B107" t="s">
        <v>137</v>
      </c>
      <c r="C107" s="64" t="s">
        <v>441</v>
      </c>
      <c r="D107" s="65">
        <v>2011280</v>
      </c>
    </row>
    <row r="108" spans="1:4" x14ac:dyDescent="0.25">
      <c r="A108">
        <v>106</v>
      </c>
      <c r="B108" t="s">
        <v>138</v>
      </c>
      <c r="C108" s="64"/>
      <c r="D108" s="65"/>
    </row>
    <row r="109" spans="1:4" ht="30" x14ac:dyDescent="0.25">
      <c r="A109">
        <v>107</v>
      </c>
      <c r="B109" t="s">
        <v>139</v>
      </c>
      <c r="C109" s="64" t="s">
        <v>442</v>
      </c>
      <c r="D109" s="65">
        <v>726656</v>
      </c>
    </row>
    <row r="110" spans="1:4" x14ac:dyDescent="0.25">
      <c r="A110">
        <v>108</v>
      </c>
      <c r="B110" t="s">
        <v>140</v>
      </c>
    </row>
    <row r="111" spans="1:4" ht="30" x14ac:dyDescent="0.25">
      <c r="A111">
        <v>109</v>
      </c>
      <c r="B111" t="s">
        <v>330</v>
      </c>
      <c r="C111" s="64" t="s">
        <v>443</v>
      </c>
      <c r="D111" s="65">
        <v>726656</v>
      </c>
    </row>
    <row r="112" spans="1:4" ht="30" x14ac:dyDescent="0.25">
      <c r="A112">
        <v>110</v>
      </c>
      <c r="B112" t="s">
        <v>142</v>
      </c>
      <c r="C112" s="64" t="s">
        <v>444</v>
      </c>
      <c r="D112" s="65">
        <v>89596</v>
      </c>
    </row>
    <row r="113" spans="1:4" x14ac:dyDescent="0.25">
      <c r="A113">
        <v>111</v>
      </c>
      <c r="B113" t="s">
        <v>143</v>
      </c>
      <c r="C113" s="64" t="s">
        <v>445</v>
      </c>
      <c r="D113" s="65">
        <v>865517</v>
      </c>
    </row>
    <row r="114" spans="1:4" ht="30" x14ac:dyDescent="0.25">
      <c r="A114">
        <v>112</v>
      </c>
      <c r="B114" t="s">
        <v>144</v>
      </c>
      <c r="C114" s="64" t="s">
        <v>446</v>
      </c>
      <c r="D114" s="65">
        <v>812375</v>
      </c>
    </row>
    <row r="115" spans="1:4" x14ac:dyDescent="0.25">
      <c r="A115">
        <v>113</v>
      </c>
      <c r="B115" t="s">
        <v>145</v>
      </c>
      <c r="C115" s="64" t="s">
        <v>447</v>
      </c>
      <c r="D115" s="65">
        <v>99665</v>
      </c>
    </row>
    <row r="116" spans="1:4" x14ac:dyDescent="0.25">
      <c r="A116">
        <v>114</v>
      </c>
      <c r="B116" t="s">
        <v>146</v>
      </c>
      <c r="C116" s="64"/>
      <c r="D116" s="65"/>
    </row>
    <row r="117" spans="1:4" ht="30" x14ac:dyDescent="0.25">
      <c r="A117">
        <v>115</v>
      </c>
      <c r="B117" t="s">
        <v>147</v>
      </c>
      <c r="C117" s="64" t="s">
        <v>448</v>
      </c>
      <c r="D117" s="65">
        <v>2532555</v>
      </c>
    </row>
    <row r="118" spans="1:4" ht="45" x14ac:dyDescent="0.25">
      <c r="A118">
        <v>116</v>
      </c>
      <c r="B118" t="s">
        <v>148</v>
      </c>
      <c r="C118" s="64" t="s">
        <v>449</v>
      </c>
      <c r="D118" s="65">
        <v>39183</v>
      </c>
    </row>
    <row r="119" spans="1:4" x14ac:dyDescent="0.25">
      <c r="A119">
        <v>117</v>
      </c>
      <c r="B119" t="s">
        <v>331</v>
      </c>
      <c r="C119" s="64" t="s">
        <v>450</v>
      </c>
      <c r="D119" s="65">
        <v>53234</v>
      </c>
    </row>
    <row r="120" spans="1:4" x14ac:dyDescent="0.25">
      <c r="A120">
        <v>118</v>
      </c>
      <c r="B120" t="s">
        <v>150</v>
      </c>
      <c r="C120" s="64" t="s">
        <v>451</v>
      </c>
      <c r="D120" s="65">
        <v>696000</v>
      </c>
    </row>
    <row r="121" spans="1:4" ht="30" x14ac:dyDescent="0.25">
      <c r="A121">
        <v>119</v>
      </c>
      <c r="B121" t="s">
        <v>151</v>
      </c>
      <c r="C121" s="64" t="s">
        <v>452</v>
      </c>
      <c r="D121" s="65">
        <v>31302</v>
      </c>
    </row>
    <row r="122" spans="1:4" x14ac:dyDescent="0.25">
      <c r="A122">
        <v>120</v>
      </c>
      <c r="B122" t="s">
        <v>152</v>
      </c>
      <c r="C122" s="64" t="s">
        <v>453</v>
      </c>
      <c r="D122" s="65">
        <v>19717</v>
      </c>
    </row>
    <row r="123" spans="1:4" ht="30" x14ac:dyDescent="0.25">
      <c r="A123">
        <v>121</v>
      </c>
      <c r="B123" t="s">
        <v>153</v>
      </c>
      <c r="C123" s="64" t="s">
        <v>454</v>
      </c>
      <c r="D123" s="65">
        <v>41250</v>
      </c>
    </row>
    <row r="124" spans="1:4" ht="30" x14ac:dyDescent="0.25">
      <c r="A124">
        <v>122</v>
      </c>
      <c r="B124" t="s">
        <v>154</v>
      </c>
      <c r="C124" s="64" t="s">
        <v>455</v>
      </c>
      <c r="D124" s="65">
        <v>148575</v>
      </c>
    </row>
    <row r="125" spans="1:4" x14ac:dyDescent="0.25">
      <c r="A125">
        <v>123</v>
      </c>
      <c r="B125" t="s">
        <v>155</v>
      </c>
      <c r="C125" s="64" t="s">
        <v>456</v>
      </c>
      <c r="D125" s="65">
        <v>101070</v>
      </c>
    </row>
    <row r="126" spans="1:4" ht="30" x14ac:dyDescent="0.25">
      <c r="A126">
        <v>124</v>
      </c>
      <c r="B126" t="s">
        <v>157</v>
      </c>
      <c r="C126" s="64" t="s">
        <v>457</v>
      </c>
      <c r="D126" s="65">
        <v>710116</v>
      </c>
    </row>
    <row r="127" spans="1:4" ht="30" x14ac:dyDescent="0.25">
      <c r="A127">
        <v>125</v>
      </c>
      <c r="B127" t="s">
        <v>158</v>
      </c>
      <c r="C127" s="64" t="s">
        <v>458</v>
      </c>
      <c r="D127" s="65">
        <v>37605</v>
      </c>
    </row>
    <row r="128" spans="1:4" ht="30" x14ac:dyDescent="0.25">
      <c r="A128">
        <v>126</v>
      </c>
      <c r="B128" t="s">
        <v>159</v>
      </c>
      <c r="C128" s="64" t="s">
        <v>459</v>
      </c>
      <c r="D128" s="65">
        <v>37634901</v>
      </c>
    </row>
    <row r="129" spans="1:4" x14ac:dyDescent="0.25">
      <c r="A129">
        <v>127</v>
      </c>
      <c r="B129" t="s">
        <v>160</v>
      </c>
      <c r="C129" s="64"/>
      <c r="D129" s="65"/>
    </row>
    <row r="130" spans="1:4" ht="30" x14ac:dyDescent="0.25">
      <c r="A130">
        <v>128</v>
      </c>
      <c r="B130" t="s">
        <v>162</v>
      </c>
      <c r="C130" s="64" t="s">
        <v>460</v>
      </c>
      <c r="D130" s="65">
        <v>1941905</v>
      </c>
    </row>
    <row r="131" spans="1:4" x14ac:dyDescent="0.25">
      <c r="A131">
        <v>129</v>
      </c>
      <c r="B131" t="s">
        <v>163</v>
      </c>
      <c r="C131" s="64" t="s">
        <v>461</v>
      </c>
      <c r="D131" s="65">
        <v>515168</v>
      </c>
    </row>
    <row r="132" spans="1:4" ht="30" x14ac:dyDescent="0.25">
      <c r="A132">
        <v>130</v>
      </c>
      <c r="B132" t="s">
        <v>164</v>
      </c>
      <c r="C132" s="64" t="s">
        <v>462</v>
      </c>
      <c r="D132" s="65">
        <v>8909787</v>
      </c>
    </row>
    <row r="133" spans="1:4" x14ac:dyDescent="0.25">
      <c r="A133">
        <v>131</v>
      </c>
      <c r="B133" t="s">
        <v>165</v>
      </c>
      <c r="C133" s="64" t="s">
        <v>463</v>
      </c>
      <c r="D133" s="65">
        <v>8909787</v>
      </c>
    </row>
    <row r="134" spans="1:4" x14ac:dyDescent="0.25">
      <c r="A134">
        <v>132</v>
      </c>
      <c r="B134" t="s">
        <v>166</v>
      </c>
      <c r="C134" s="64" t="s">
        <v>464</v>
      </c>
      <c r="D134" s="65">
        <v>20</v>
      </c>
    </row>
    <row r="135" spans="1:4" ht="30" x14ac:dyDescent="0.25">
      <c r="A135">
        <v>133</v>
      </c>
      <c r="B135" t="s">
        <v>167</v>
      </c>
      <c r="C135" s="64" t="s">
        <v>465</v>
      </c>
      <c r="D135" s="65">
        <v>35</v>
      </c>
    </row>
    <row r="136" spans="1:4" x14ac:dyDescent="0.25">
      <c r="A136">
        <v>134</v>
      </c>
      <c r="B136" t="s">
        <v>168</v>
      </c>
      <c r="C136" s="64" t="s">
        <v>466</v>
      </c>
      <c r="D136" s="65">
        <v>27252682</v>
      </c>
    </row>
    <row r="137" spans="1:4" x14ac:dyDescent="0.25">
      <c r="A137">
        <v>135</v>
      </c>
      <c r="B137" t="s">
        <v>169</v>
      </c>
      <c r="C137" s="64" t="s">
        <v>467</v>
      </c>
      <c r="D137" s="65">
        <v>16005844</v>
      </c>
    </row>
    <row r="138" spans="1:4" x14ac:dyDescent="0.25">
      <c r="A138">
        <v>136</v>
      </c>
      <c r="B138" t="s">
        <v>170</v>
      </c>
      <c r="C138" s="64" t="s">
        <v>468</v>
      </c>
      <c r="D138" s="65">
        <v>16005844</v>
      </c>
    </row>
    <row r="139" spans="1:4" x14ac:dyDescent="0.25">
      <c r="A139">
        <v>137</v>
      </c>
      <c r="B139" t="s">
        <v>171</v>
      </c>
      <c r="C139" s="64"/>
      <c r="D139" s="65"/>
    </row>
    <row r="140" spans="1:4" x14ac:dyDescent="0.25">
      <c r="A140">
        <v>138</v>
      </c>
      <c r="B140" t="s">
        <v>172</v>
      </c>
    </row>
    <row r="141" spans="1:4" ht="30" x14ac:dyDescent="0.25">
      <c r="A141">
        <v>139</v>
      </c>
      <c r="B141" t="s">
        <v>173</v>
      </c>
      <c r="C141" s="64" t="s">
        <v>469</v>
      </c>
      <c r="D141" s="65">
        <v>77794</v>
      </c>
    </row>
    <row r="142" spans="1:4" ht="45" x14ac:dyDescent="0.25">
      <c r="A142">
        <v>140</v>
      </c>
      <c r="B142" t="s">
        <v>174</v>
      </c>
      <c r="C142" s="64" t="s">
        <v>470</v>
      </c>
      <c r="D142" s="65">
        <v>511917</v>
      </c>
    </row>
    <row r="143" spans="1:4" ht="30" x14ac:dyDescent="0.25">
      <c r="A143">
        <v>141</v>
      </c>
      <c r="B143" t="s">
        <v>175</v>
      </c>
      <c r="C143" s="64" t="s">
        <v>471</v>
      </c>
      <c r="D143" s="65">
        <v>511917</v>
      </c>
    </row>
    <row r="144" spans="1:4" ht="30" x14ac:dyDescent="0.25">
      <c r="A144">
        <v>142</v>
      </c>
      <c r="B144" t="s">
        <v>176</v>
      </c>
      <c r="C144" s="64" t="s">
        <v>472</v>
      </c>
      <c r="D144" s="65">
        <v>16005844</v>
      </c>
    </row>
    <row r="145" spans="1:4" x14ac:dyDescent="0.25">
      <c r="A145">
        <v>143</v>
      </c>
      <c r="B145" t="s">
        <v>177</v>
      </c>
    </row>
    <row r="146" spans="1:4" x14ac:dyDescent="0.25">
      <c r="A146">
        <v>144</v>
      </c>
      <c r="B146" t="s">
        <v>178</v>
      </c>
    </row>
    <row r="147" spans="1:4" x14ac:dyDescent="0.25">
      <c r="A147">
        <v>145</v>
      </c>
      <c r="B147" t="s">
        <v>179</v>
      </c>
      <c r="C147" s="64" t="s">
        <v>473</v>
      </c>
      <c r="D147" s="65">
        <v>16005844</v>
      </c>
    </row>
    <row r="148" spans="1:4" x14ac:dyDescent="0.25">
      <c r="A148">
        <v>146</v>
      </c>
      <c r="B148" t="s">
        <v>180</v>
      </c>
      <c r="C148" s="64" t="s">
        <v>473</v>
      </c>
      <c r="D148" s="65">
        <v>198190</v>
      </c>
    </row>
    <row r="149" spans="1:4" ht="30" x14ac:dyDescent="0.25">
      <c r="A149">
        <v>147</v>
      </c>
      <c r="B149" t="s">
        <v>181</v>
      </c>
      <c r="C149" s="64" t="s">
        <v>474</v>
      </c>
      <c r="D149" s="65">
        <v>232501</v>
      </c>
    </row>
    <row r="150" spans="1:4" x14ac:dyDescent="0.25">
      <c r="A150">
        <v>148</v>
      </c>
      <c r="B150" t="s">
        <v>182</v>
      </c>
      <c r="C150" s="64" t="s">
        <v>475</v>
      </c>
      <c r="D150" s="65">
        <v>109629</v>
      </c>
    </row>
    <row r="151" spans="1:4" x14ac:dyDescent="0.25">
      <c r="A151">
        <v>149</v>
      </c>
      <c r="B151" t="s">
        <v>183</v>
      </c>
      <c r="C151" s="64" t="s">
        <v>476</v>
      </c>
      <c r="D151" s="65">
        <v>5475771</v>
      </c>
    </row>
    <row r="152" spans="1:4" ht="30" x14ac:dyDescent="0.25">
      <c r="A152">
        <v>150</v>
      </c>
      <c r="B152" t="s">
        <v>184</v>
      </c>
      <c r="C152" s="64" t="s">
        <v>477</v>
      </c>
      <c r="D152" s="65">
        <v>85544</v>
      </c>
    </row>
    <row r="153" spans="1:4" x14ac:dyDescent="0.25">
      <c r="A153">
        <v>151</v>
      </c>
      <c r="B153" t="s">
        <v>185</v>
      </c>
      <c r="C153" s="64" t="s">
        <v>478</v>
      </c>
      <c r="D153" s="65">
        <v>54772</v>
      </c>
    </row>
    <row r="154" spans="1:4" x14ac:dyDescent="0.25">
      <c r="A154">
        <v>152</v>
      </c>
      <c r="B154" t="s">
        <v>186</v>
      </c>
      <c r="C154" s="64" t="s">
        <v>479</v>
      </c>
      <c r="D154" s="65">
        <v>2310269</v>
      </c>
    </row>
    <row r="155" spans="1:4" ht="30" x14ac:dyDescent="0.25">
      <c r="A155">
        <v>153</v>
      </c>
      <c r="B155" t="s">
        <v>187</v>
      </c>
      <c r="C155" s="64" t="s">
        <v>480</v>
      </c>
      <c r="D155" s="65">
        <v>4048453</v>
      </c>
    </row>
    <row r="156" spans="1:4" x14ac:dyDescent="0.25">
      <c r="A156">
        <v>154</v>
      </c>
      <c r="B156" t="s">
        <v>188</v>
      </c>
      <c r="C156" s="64" t="s">
        <v>481</v>
      </c>
      <c r="D156" s="65">
        <v>31999</v>
      </c>
    </row>
    <row r="157" spans="1:4" ht="30" x14ac:dyDescent="0.25">
      <c r="A157">
        <v>155</v>
      </c>
      <c r="B157" t="s">
        <v>189</v>
      </c>
      <c r="C157" s="64" t="s">
        <v>482</v>
      </c>
      <c r="D157" s="65">
        <v>153567</v>
      </c>
    </row>
    <row r="158" spans="1:4" x14ac:dyDescent="0.25">
      <c r="A158">
        <v>156</v>
      </c>
      <c r="B158" t="s">
        <v>190</v>
      </c>
      <c r="C158" s="64" t="s">
        <v>483</v>
      </c>
      <c r="D158" s="65">
        <v>137464</v>
      </c>
    </row>
    <row r="159" spans="1:4" x14ac:dyDescent="0.25">
      <c r="A159">
        <v>157</v>
      </c>
      <c r="B159" t="s">
        <v>191</v>
      </c>
      <c r="C159" s="64" t="s">
        <v>484</v>
      </c>
      <c r="D159" s="65">
        <v>365270</v>
      </c>
    </row>
    <row r="160" spans="1:4" ht="45" x14ac:dyDescent="0.25">
      <c r="A160">
        <v>158</v>
      </c>
      <c r="B160" t="s">
        <v>192</v>
      </c>
      <c r="C160" s="64" t="s">
        <v>485</v>
      </c>
      <c r="D160" s="65">
        <v>365270</v>
      </c>
    </row>
    <row r="161" spans="1:4" ht="30" x14ac:dyDescent="0.25">
      <c r="A161">
        <v>159</v>
      </c>
      <c r="B161" t="s">
        <v>193</v>
      </c>
      <c r="C161" s="64" t="s">
        <v>486</v>
      </c>
      <c r="D161" s="65">
        <v>333597</v>
      </c>
    </row>
    <row r="162" spans="1:4" x14ac:dyDescent="0.25">
      <c r="A162">
        <v>160</v>
      </c>
      <c r="B162" t="s">
        <v>194</v>
      </c>
    </row>
    <row r="163" spans="1:4" ht="30" x14ac:dyDescent="0.25">
      <c r="A163">
        <v>161</v>
      </c>
      <c r="B163" t="s">
        <v>196</v>
      </c>
      <c r="C163" s="64" t="s">
        <v>487</v>
      </c>
      <c r="D163" s="65">
        <v>2568353</v>
      </c>
    </row>
    <row r="164" spans="1:4" x14ac:dyDescent="0.25">
      <c r="A164">
        <v>162</v>
      </c>
      <c r="B164" t="s">
        <v>197</v>
      </c>
    </row>
    <row r="165" spans="1:4" x14ac:dyDescent="0.25">
      <c r="A165">
        <v>163</v>
      </c>
      <c r="B165" t="s">
        <v>198</v>
      </c>
      <c r="C165" s="64" t="s">
        <v>488</v>
      </c>
      <c r="D165" s="65">
        <v>36495</v>
      </c>
    </row>
    <row r="166" spans="1:4" x14ac:dyDescent="0.25">
      <c r="A166">
        <v>164</v>
      </c>
      <c r="B166" t="s">
        <v>199</v>
      </c>
      <c r="C166" s="64" t="s">
        <v>489</v>
      </c>
      <c r="D166" s="65">
        <v>642360</v>
      </c>
    </row>
    <row r="167" spans="1:4" ht="30" x14ac:dyDescent="0.25">
      <c r="A167">
        <v>165</v>
      </c>
      <c r="B167" t="s">
        <v>200</v>
      </c>
      <c r="C167" s="64" t="s">
        <v>490</v>
      </c>
      <c r="D167" s="65">
        <v>9231</v>
      </c>
    </row>
    <row r="168" spans="1:4" ht="30" x14ac:dyDescent="0.25">
      <c r="A168">
        <v>166</v>
      </c>
      <c r="B168" t="s">
        <v>201</v>
      </c>
      <c r="C168" s="64" t="s">
        <v>491</v>
      </c>
      <c r="D168" s="65">
        <v>40113</v>
      </c>
    </row>
    <row r="169" spans="1:4" ht="30" x14ac:dyDescent="0.25">
      <c r="A169">
        <v>167</v>
      </c>
      <c r="B169" t="s">
        <v>332</v>
      </c>
      <c r="C169" s="64" t="s">
        <v>492</v>
      </c>
      <c r="D169" s="65">
        <v>244009</v>
      </c>
    </row>
    <row r="170" spans="1:4" x14ac:dyDescent="0.25">
      <c r="A170">
        <v>168</v>
      </c>
      <c r="B170" t="s">
        <v>203</v>
      </c>
      <c r="C170" s="64"/>
      <c r="D170" s="65"/>
    </row>
    <row r="171" spans="1:4" x14ac:dyDescent="0.25">
      <c r="A171">
        <v>169</v>
      </c>
      <c r="B171" t="s">
        <v>333</v>
      </c>
    </row>
    <row r="172" spans="1:4" x14ac:dyDescent="0.25">
      <c r="A172">
        <v>170</v>
      </c>
      <c r="B172" t="s">
        <v>205</v>
      </c>
      <c r="C172" s="64" t="s">
        <v>493</v>
      </c>
      <c r="D172" s="65">
        <v>15822397</v>
      </c>
    </row>
    <row r="173" spans="1:4" ht="30" x14ac:dyDescent="0.25">
      <c r="A173">
        <v>171</v>
      </c>
      <c r="B173" t="s">
        <v>206</v>
      </c>
      <c r="C173" s="64" t="s">
        <v>494</v>
      </c>
      <c r="D173" s="65">
        <v>327378</v>
      </c>
    </row>
    <row r="174" spans="1:4" ht="30" x14ac:dyDescent="0.25">
      <c r="A174">
        <v>172</v>
      </c>
      <c r="B174" t="s">
        <v>207</v>
      </c>
      <c r="C174" s="64" t="s">
        <v>495</v>
      </c>
      <c r="D174" s="65">
        <v>42844</v>
      </c>
    </row>
    <row r="175" spans="1:4" ht="30" x14ac:dyDescent="0.25">
      <c r="A175">
        <v>173</v>
      </c>
      <c r="B175" t="s">
        <v>208</v>
      </c>
      <c r="C175" s="64" t="s">
        <v>496</v>
      </c>
      <c r="D175" s="65">
        <v>2523000</v>
      </c>
    </row>
    <row r="176" spans="1:4" ht="30" x14ac:dyDescent="0.25">
      <c r="A176">
        <v>174</v>
      </c>
      <c r="B176" t="s">
        <v>209</v>
      </c>
      <c r="C176" s="64" t="s">
        <v>497</v>
      </c>
      <c r="D176" s="65">
        <v>103102</v>
      </c>
    </row>
    <row r="177" spans="1:4" x14ac:dyDescent="0.25">
      <c r="A177">
        <v>175</v>
      </c>
      <c r="B177" t="s">
        <v>210</v>
      </c>
      <c r="C177" s="64" t="s">
        <v>498</v>
      </c>
      <c r="D177" s="65">
        <v>103102</v>
      </c>
    </row>
    <row r="178" spans="1:4" ht="30" x14ac:dyDescent="0.25">
      <c r="A178">
        <v>176</v>
      </c>
      <c r="B178" t="s">
        <v>211</v>
      </c>
      <c r="C178" s="64" t="s">
        <v>499</v>
      </c>
      <c r="D178" s="65">
        <v>103102</v>
      </c>
    </row>
    <row r="179" spans="1:4" x14ac:dyDescent="0.25">
      <c r="A179">
        <v>177</v>
      </c>
      <c r="B179" t="s">
        <v>212</v>
      </c>
      <c r="C179" s="64" t="s">
        <v>500</v>
      </c>
      <c r="D179" s="65">
        <v>103102</v>
      </c>
    </row>
    <row r="180" spans="1:4" x14ac:dyDescent="0.25">
      <c r="A180">
        <v>178</v>
      </c>
      <c r="B180" t="s">
        <v>213</v>
      </c>
      <c r="C180" s="64" t="s">
        <v>501</v>
      </c>
      <c r="D180" s="65">
        <v>95302</v>
      </c>
    </row>
    <row r="181" spans="1:4" x14ac:dyDescent="0.25">
      <c r="A181">
        <v>179</v>
      </c>
      <c r="B181" t="s">
        <v>214</v>
      </c>
      <c r="C181" s="64" t="s">
        <v>502</v>
      </c>
      <c r="D181" s="65">
        <v>20737930</v>
      </c>
    </row>
    <row r="182" spans="1:4" x14ac:dyDescent="0.25">
      <c r="A182">
        <v>180</v>
      </c>
      <c r="B182" t="s">
        <v>215</v>
      </c>
      <c r="C182" s="64" t="s">
        <v>503</v>
      </c>
      <c r="D182" s="65">
        <v>13573</v>
      </c>
    </row>
    <row r="183" spans="1:4" ht="30" x14ac:dyDescent="0.25">
      <c r="A183">
        <v>181</v>
      </c>
      <c r="B183" t="s">
        <v>216</v>
      </c>
      <c r="C183" s="64" t="s">
        <v>504</v>
      </c>
      <c r="D183" s="65">
        <v>2436333</v>
      </c>
    </row>
    <row r="184" spans="1:4" x14ac:dyDescent="0.25">
      <c r="A184">
        <v>182</v>
      </c>
      <c r="B184" t="s">
        <v>217</v>
      </c>
      <c r="C184" s="64" t="s">
        <v>505</v>
      </c>
      <c r="D184" s="65">
        <v>2436333</v>
      </c>
    </row>
    <row r="185" spans="1:4" x14ac:dyDescent="0.25">
      <c r="A185">
        <v>183</v>
      </c>
      <c r="B185" t="s">
        <v>218</v>
      </c>
      <c r="C185" s="64" t="s">
        <v>506</v>
      </c>
      <c r="D185" s="65">
        <v>49467124</v>
      </c>
    </row>
    <row r="186" spans="1:4" x14ac:dyDescent="0.25">
      <c r="A186">
        <v>184</v>
      </c>
      <c r="B186" t="s">
        <v>219</v>
      </c>
      <c r="C186" s="64" t="s">
        <v>507</v>
      </c>
      <c r="D186" s="65">
        <v>21192410</v>
      </c>
    </row>
    <row r="187" spans="1:4" x14ac:dyDescent="0.25">
      <c r="A187">
        <v>185</v>
      </c>
      <c r="B187" t="s">
        <v>220</v>
      </c>
      <c r="C187" s="64" t="s">
        <v>508</v>
      </c>
      <c r="D187" s="65">
        <v>333942</v>
      </c>
    </row>
    <row r="188" spans="1:4" x14ac:dyDescent="0.25">
      <c r="A188">
        <v>186</v>
      </c>
      <c r="B188" t="s">
        <v>221</v>
      </c>
      <c r="C188" s="64" t="s">
        <v>509</v>
      </c>
      <c r="D188" s="65">
        <v>18455944</v>
      </c>
    </row>
    <row r="189" spans="1:4" x14ac:dyDescent="0.25">
      <c r="A189">
        <v>187</v>
      </c>
      <c r="B189" t="s">
        <v>222</v>
      </c>
      <c r="C189" s="64" t="s">
        <v>510</v>
      </c>
      <c r="D189" s="65">
        <v>99719</v>
      </c>
    </row>
    <row r="190" spans="1:4" ht="31.5" customHeight="1" x14ac:dyDescent="0.25">
      <c r="A190">
        <v>188</v>
      </c>
      <c r="B190" t="s">
        <v>223</v>
      </c>
      <c r="C190" s="64" t="s">
        <v>511</v>
      </c>
      <c r="D190" s="65">
        <v>93951</v>
      </c>
    </row>
    <row r="191" spans="1:4" ht="57" customHeight="1" x14ac:dyDescent="0.25">
      <c r="A191">
        <v>189</v>
      </c>
      <c r="B191" t="s">
        <v>224</v>
      </c>
      <c r="C191" s="64" t="s">
        <v>512</v>
      </c>
      <c r="D191" s="65">
        <v>259317</v>
      </c>
    </row>
    <row r="192" spans="1:4" ht="35.25" customHeight="1" x14ac:dyDescent="0.25">
      <c r="A192">
        <v>190</v>
      </c>
      <c r="B192" t="s">
        <v>225</v>
      </c>
      <c r="C192" s="64" t="s">
        <v>513</v>
      </c>
      <c r="D192" s="65">
        <v>644572</v>
      </c>
    </row>
    <row r="193" spans="1:4" x14ac:dyDescent="0.25">
      <c r="A193">
        <v>191</v>
      </c>
      <c r="B193" t="s">
        <v>226</v>
      </c>
      <c r="C193" s="64" t="s">
        <v>514</v>
      </c>
      <c r="D193" s="65">
        <v>644572</v>
      </c>
    </row>
    <row r="194" spans="1:4" ht="51.75" customHeight="1" x14ac:dyDescent="0.25">
      <c r="A194">
        <v>192</v>
      </c>
      <c r="B194" t="s">
        <v>228</v>
      </c>
      <c r="C194" s="64" t="s">
        <v>515</v>
      </c>
      <c r="D194" s="65">
        <v>69907</v>
      </c>
    </row>
    <row r="195" spans="1:4" ht="36.75" customHeight="1" x14ac:dyDescent="0.25">
      <c r="A195">
        <v>193</v>
      </c>
      <c r="B195" t="s">
        <v>229</v>
      </c>
      <c r="C195" s="64" t="s">
        <v>516</v>
      </c>
      <c r="D195" s="65">
        <v>69907</v>
      </c>
    </row>
    <row r="196" spans="1:4" x14ac:dyDescent="0.25">
      <c r="A196">
        <v>194</v>
      </c>
      <c r="B196" t="s">
        <v>230</v>
      </c>
      <c r="C196" s="64" t="s">
        <v>517</v>
      </c>
      <c r="D196" s="65">
        <v>51249</v>
      </c>
    </row>
    <row r="197" spans="1:4" ht="30" x14ac:dyDescent="0.25">
      <c r="A197">
        <v>195</v>
      </c>
      <c r="B197" t="s">
        <v>231</v>
      </c>
      <c r="C197" s="64" t="s">
        <v>518</v>
      </c>
      <c r="D197" s="65">
        <v>69907</v>
      </c>
    </row>
    <row r="198" spans="1:4" x14ac:dyDescent="0.25">
      <c r="A198">
        <v>196</v>
      </c>
      <c r="B198" t="s">
        <v>232</v>
      </c>
      <c r="C198" s="64" t="s">
        <v>519</v>
      </c>
      <c r="D198" s="65">
        <v>69907</v>
      </c>
    </row>
    <row r="199" spans="1:4" x14ac:dyDescent="0.25">
      <c r="A199">
        <v>197</v>
      </c>
      <c r="B199" t="s">
        <v>233</v>
      </c>
      <c r="C199" s="64" t="s">
        <v>520</v>
      </c>
      <c r="D199" s="65">
        <v>69907</v>
      </c>
    </row>
    <row r="200" spans="1:4" x14ac:dyDescent="0.25">
      <c r="A200">
        <v>198</v>
      </c>
      <c r="B200" t="s">
        <v>234</v>
      </c>
      <c r="C200" s="64" t="s">
        <v>521</v>
      </c>
      <c r="D200" s="65">
        <v>135070</v>
      </c>
    </row>
    <row r="201" spans="1:4" x14ac:dyDescent="0.25">
      <c r="A201">
        <v>199</v>
      </c>
      <c r="B201" t="s">
        <v>235</v>
      </c>
      <c r="C201" s="64" t="s">
        <v>522</v>
      </c>
      <c r="D201" s="65">
        <v>135070</v>
      </c>
    </row>
    <row r="202" spans="1:4" x14ac:dyDescent="0.25">
      <c r="A202">
        <v>200</v>
      </c>
      <c r="B202" t="s">
        <v>236</v>
      </c>
      <c r="C202" s="64" t="s">
        <v>523</v>
      </c>
      <c r="D202" s="65">
        <v>11307</v>
      </c>
    </row>
    <row r="203" spans="1:4" x14ac:dyDescent="0.25">
      <c r="A203">
        <v>201</v>
      </c>
      <c r="B203" t="s">
        <v>237</v>
      </c>
      <c r="C203" s="64" t="s">
        <v>524</v>
      </c>
      <c r="D203" s="65">
        <v>1943955</v>
      </c>
    </row>
    <row r="204" spans="1:4" x14ac:dyDescent="0.25">
      <c r="A204">
        <v>202</v>
      </c>
      <c r="B204" t="s">
        <v>238</v>
      </c>
      <c r="C204" s="64" t="s">
        <v>525</v>
      </c>
      <c r="D204" s="65">
        <v>1943955</v>
      </c>
    </row>
    <row r="205" spans="1:4" x14ac:dyDescent="0.25">
      <c r="A205">
        <v>203</v>
      </c>
      <c r="B205" t="s">
        <v>239</v>
      </c>
      <c r="C205" s="64" t="s">
        <v>526</v>
      </c>
      <c r="D205" s="65">
        <v>2502</v>
      </c>
    </row>
    <row r="206" spans="1:4" x14ac:dyDescent="0.25">
      <c r="A206">
        <v>204</v>
      </c>
      <c r="B206" t="s">
        <v>240</v>
      </c>
      <c r="C206" s="64" t="s">
        <v>527</v>
      </c>
      <c r="D206" s="65">
        <v>14779</v>
      </c>
    </row>
    <row r="207" spans="1:4" x14ac:dyDescent="0.25">
      <c r="A207">
        <v>205</v>
      </c>
      <c r="B207" t="s">
        <v>241</v>
      </c>
      <c r="C207" s="64" t="s">
        <v>528</v>
      </c>
      <c r="D207" s="65">
        <v>20838</v>
      </c>
    </row>
    <row r="208" spans="1:4" x14ac:dyDescent="0.25">
      <c r="A208">
        <v>206</v>
      </c>
      <c r="B208" t="s">
        <v>242</v>
      </c>
      <c r="C208" s="64" t="s">
        <v>529</v>
      </c>
      <c r="D208" s="65">
        <v>133082</v>
      </c>
    </row>
    <row r="209" spans="1:4" x14ac:dyDescent="0.25">
      <c r="A209">
        <v>207</v>
      </c>
      <c r="B209" t="s">
        <v>243</v>
      </c>
      <c r="C209" s="64" t="s">
        <v>530</v>
      </c>
      <c r="D209" s="65">
        <v>70376</v>
      </c>
    </row>
    <row r="210" spans="1:4" ht="30" x14ac:dyDescent="0.25">
      <c r="A210">
        <v>208</v>
      </c>
      <c r="B210" t="s">
        <v>244</v>
      </c>
      <c r="C210" s="64" t="s">
        <v>531</v>
      </c>
      <c r="D210" s="65">
        <v>129727</v>
      </c>
    </row>
    <row r="211" spans="1:4" ht="30" x14ac:dyDescent="0.25">
      <c r="A211">
        <v>209</v>
      </c>
      <c r="B211" t="s">
        <v>245</v>
      </c>
      <c r="C211" s="64" t="s">
        <v>532</v>
      </c>
      <c r="D211" s="65">
        <v>10310</v>
      </c>
    </row>
    <row r="212" spans="1:4" x14ac:dyDescent="0.25">
      <c r="A212">
        <v>210</v>
      </c>
      <c r="B212" t="s">
        <v>246</v>
      </c>
      <c r="C212" s="64" t="s">
        <v>533</v>
      </c>
      <c r="D212" s="65">
        <v>296020</v>
      </c>
    </row>
    <row r="213" spans="1:4" x14ac:dyDescent="0.25">
      <c r="A213">
        <v>211</v>
      </c>
      <c r="B213" t="s">
        <v>247</v>
      </c>
      <c r="C213" s="64" t="s">
        <v>534</v>
      </c>
      <c r="D213" s="65">
        <v>23488</v>
      </c>
    </row>
    <row r="214" spans="1:4" x14ac:dyDescent="0.25">
      <c r="A214">
        <v>212</v>
      </c>
      <c r="B214" t="s">
        <v>248</v>
      </c>
      <c r="C214" s="64" t="s">
        <v>535</v>
      </c>
      <c r="D214" s="65">
        <v>30091</v>
      </c>
    </row>
    <row r="215" spans="1:4" x14ac:dyDescent="0.25">
      <c r="A215">
        <v>213</v>
      </c>
      <c r="B215" t="s">
        <v>249</v>
      </c>
      <c r="C215" s="64" t="s">
        <v>536</v>
      </c>
      <c r="D215" s="65">
        <v>304238</v>
      </c>
    </row>
    <row r="216" spans="1:4" x14ac:dyDescent="0.25">
      <c r="A216">
        <v>214</v>
      </c>
      <c r="B216" t="s">
        <v>250</v>
      </c>
      <c r="C216" s="64" t="s">
        <v>537</v>
      </c>
      <c r="D216" s="65">
        <v>3047040</v>
      </c>
    </row>
    <row r="217" spans="1:4" ht="30" x14ac:dyDescent="0.25">
      <c r="A217">
        <v>215</v>
      </c>
      <c r="B217" t="s">
        <v>251</v>
      </c>
      <c r="C217" s="64" t="s">
        <v>538</v>
      </c>
      <c r="D217" s="65">
        <v>6988</v>
      </c>
    </row>
    <row r="218" spans="1:4" x14ac:dyDescent="0.25">
      <c r="A218">
        <v>216</v>
      </c>
      <c r="B218" t="s">
        <v>252</v>
      </c>
      <c r="C218" s="64" t="s">
        <v>539</v>
      </c>
      <c r="D218" s="65">
        <v>15706</v>
      </c>
    </row>
    <row r="219" spans="1:4" x14ac:dyDescent="0.25">
      <c r="A219">
        <v>217</v>
      </c>
      <c r="B219" t="s">
        <v>253</v>
      </c>
      <c r="C219" s="64" t="s">
        <v>540</v>
      </c>
      <c r="D219" s="65">
        <v>17565</v>
      </c>
    </row>
    <row r="220" spans="1:4" x14ac:dyDescent="0.25">
      <c r="A220">
        <v>218</v>
      </c>
      <c r="B220" t="s">
        <v>254</v>
      </c>
      <c r="C220" s="64" t="s">
        <v>541</v>
      </c>
      <c r="D220" s="65">
        <v>3363</v>
      </c>
    </row>
    <row r="221" spans="1:4" x14ac:dyDescent="0.25">
      <c r="A221">
        <v>219</v>
      </c>
      <c r="B221" t="s">
        <v>255</v>
      </c>
      <c r="C221" s="64" t="s">
        <v>542</v>
      </c>
      <c r="D221" s="65">
        <v>34279</v>
      </c>
    </row>
    <row r="222" spans="1:4" x14ac:dyDescent="0.25">
      <c r="A222">
        <v>220</v>
      </c>
      <c r="B222" t="s">
        <v>256</v>
      </c>
      <c r="C222" s="64" t="s">
        <v>543</v>
      </c>
      <c r="D222" s="65">
        <v>648445</v>
      </c>
    </row>
    <row r="223" spans="1:4" x14ac:dyDescent="0.25">
      <c r="A223">
        <v>221</v>
      </c>
      <c r="B223" t="s">
        <v>257</v>
      </c>
      <c r="C223" s="64" t="s">
        <v>544</v>
      </c>
      <c r="D223" s="65">
        <v>1510</v>
      </c>
    </row>
    <row r="224" spans="1:4" x14ac:dyDescent="0.25">
      <c r="A224">
        <v>222</v>
      </c>
      <c r="B224" t="s">
        <v>258</v>
      </c>
      <c r="C224" s="64" t="s">
        <v>545</v>
      </c>
      <c r="D224" s="65">
        <v>42959</v>
      </c>
    </row>
    <row r="225" spans="1:4" x14ac:dyDescent="0.25">
      <c r="A225">
        <v>223</v>
      </c>
      <c r="B225" t="s">
        <v>259</v>
      </c>
      <c r="C225" s="64" t="s">
        <v>546</v>
      </c>
      <c r="D225" s="65">
        <v>149558</v>
      </c>
    </row>
    <row r="226" spans="1:4" x14ac:dyDescent="0.25">
      <c r="A226">
        <v>224</v>
      </c>
      <c r="B226" t="s">
        <v>260</v>
      </c>
      <c r="C226" s="64" t="s">
        <v>547</v>
      </c>
      <c r="D226" s="65">
        <v>2542650</v>
      </c>
    </row>
    <row r="227" spans="1:4" x14ac:dyDescent="0.25">
      <c r="A227">
        <v>225</v>
      </c>
      <c r="B227" t="s">
        <v>261</v>
      </c>
      <c r="C227" s="64" t="s">
        <v>548</v>
      </c>
      <c r="D227" s="65">
        <v>9360</v>
      </c>
    </row>
    <row r="228" spans="1:4" x14ac:dyDescent="0.25">
      <c r="A228">
        <v>226</v>
      </c>
      <c r="B228" t="s">
        <v>262</v>
      </c>
      <c r="C228" s="64" t="s">
        <v>549</v>
      </c>
      <c r="D228" s="65">
        <v>7706</v>
      </c>
    </row>
    <row r="229" spans="1:4" x14ac:dyDescent="0.25">
      <c r="A229">
        <v>227</v>
      </c>
      <c r="B229" t="s">
        <v>263</v>
      </c>
      <c r="C229" s="64" t="s">
        <v>550</v>
      </c>
      <c r="D229" s="65">
        <v>19866</v>
      </c>
    </row>
    <row r="230" spans="1:4" x14ac:dyDescent="0.25">
      <c r="A230">
        <v>228</v>
      </c>
      <c r="B230" t="s">
        <v>264</v>
      </c>
    </row>
    <row r="231" spans="1:4" x14ac:dyDescent="0.25">
      <c r="A231">
        <v>229</v>
      </c>
      <c r="B231" t="s">
        <v>265</v>
      </c>
      <c r="C231" s="64" t="s">
        <v>551</v>
      </c>
      <c r="D231" s="65">
        <v>5994</v>
      </c>
    </row>
    <row r="232" spans="1:4" x14ac:dyDescent="0.25">
      <c r="A232">
        <v>230</v>
      </c>
      <c r="B232" t="s">
        <v>266</v>
      </c>
      <c r="C232" s="64" t="s">
        <v>552</v>
      </c>
      <c r="D232" s="65">
        <v>11169405</v>
      </c>
    </row>
    <row r="233" spans="1:4" x14ac:dyDescent="0.25">
      <c r="A233">
        <v>231</v>
      </c>
      <c r="B233" t="s">
        <v>267</v>
      </c>
      <c r="C233" s="64" t="s">
        <v>553</v>
      </c>
      <c r="D233" s="65">
        <v>11169405</v>
      </c>
    </row>
    <row r="234" spans="1:4" x14ac:dyDescent="0.25">
      <c r="A234">
        <v>232</v>
      </c>
      <c r="B234" t="s">
        <v>268</v>
      </c>
      <c r="C234" s="64" t="s">
        <v>554</v>
      </c>
      <c r="D234" s="65">
        <v>70132</v>
      </c>
    </row>
    <row r="235" spans="1:4" x14ac:dyDescent="0.25">
      <c r="A235">
        <v>233</v>
      </c>
      <c r="B235" t="s">
        <v>269</v>
      </c>
      <c r="C235" s="64" t="s">
        <v>555</v>
      </c>
      <c r="D235" s="65">
        <v>1183200</v>
      </c>
    </row>
    <row r="236" spans="1:4" x14ac:dyDescent="0.25">
      <c r="A236">
        <v>234</v>
      </c>
      <c r="B236" t="s">
        <v>270</v>
      </c>
      <c r="C236" s="64" t="s">
        <v>556</v>
      </c>
      <c r="D236" s="65">
        <v>2491637</v>
      </c>
    </row>
    <row r="237" spans="1:4" ht="30" x14ac:dyDescent="0.25">
      <c r="A237">
        <v>235</v>
      </c>
      <c r="B237" t="s">
        <v>271</v>
      </c>
      <c r="C237" s="64" t="s">
        <v>557</v>
      </c>
      <c r="D237" s="65">
        <v>179470</v>
      </c>
    </row>
    <row r="238" spans="1:4" ht="45" x14ac:dyDescent="0.25">
      <c r="A238">
        <v>236</v>
      </c>
      <c r="B238" t="s">
        <v>272</v>
      </c>
      <c r="C238" s="64" t="s">
        <v>558</v>
      </c>
      <c r="D238" s="65">
        <v>954</v>
      </c>
    </row>
    <row r="239" spans="1:4" x14ac:dyDescent="0.25">
      <c r="A239">
        <v>237</v>
      </c>
      <c r="B239" t="s">
        <v>273</v>
      </c>
      <c r="C239" s="64" t="s">
        <v>559</v>
      </c>
      <c r="D239" s="65">
        <v>10925</v>
      </c>
    </row>
    <row r="240" spans="1:4" x14ac:dyDescent="0.25">
      <c r="A240">
        <v>238</v>
      </c>
      <c r="B240" t="s">
        <v>274</v>
      </c>
      <c r="C240" s="64" t="s">
        <v>560</v>
      </c>
      <c r="D240" s="65">
        <v>31</v>
      </c>
    </row>
    <row r="241" spans="1:4" ht="30" x14ac:dyDescent="0.25">
      <c r="A241">
        <v>239</v>
      </c>
      <c r="B241" t="s">
        <v>275</v>
      </c>
      <c r="C241" s="64" t="s">
        <v>561</v>
      </c>
      <c r="D241" s="65">
        <v>315803</v>
      </c>
    </row>
    <row r="242" spans="1:4" ht="30" x14ac:dyDescent="0.25">
      <c r="A242">
        <v>240</v>
      </c>
      <c r="B242" t="s">
        <v>276</v>
      </c>
      <c r="C242" s="64" t="s">
        <v>562</v>
      </c>
      <c r="D242" s="65">
        <v>137957</v>
      </c>
    </row>
    <row r="243" spans="1:4" x14ac:dyDescent="0.25">
      <c r="A243">
        <v>241</v>
      </c>
      <c r="B243" t="s">
        <v>277</v>
      </c>
      <c r="C243" s="64" t="s">
        <v>563</v>
      </c>
      <c r="D243" s="65">
        <v>15822397</v>
      </c>
    </row>
    <row r="244" spans="1:4" ht="45" x14ac:dyDescent="0.25">
      <c r="A244">
        <v>242</v>
      </c>
      <c r="B244" t="s">
        <v>278</v>
      </c>
      <c r="C244" s="64" t="s">
        <v>564</v>
      </c>
      <c r="D244" s="65">
        <v>4066</v>
      </c>
    </row>
    <row r="245" spans="1:4" x14ac:dyDescent="0.25">
      <c r="A245">
        <v>243</v>
      </c>
      <c r="B245" t="s">
        <v>279</v>
      </c>
      <c r="C245" s="64" t="s">
        <v>565</v>
      </c>
      <c r="D245" s="65">
        <v>47125</v>
      </c>
    </row>
    <row r="246" spans="1:4" x14ac:dyDescent="0.25">
      <c r="A246">
        <v>244</v>
      </c>
      <c r="B246" t="s">
        <v>280</v>
      </c>
      <c r="C246" s="64" t="s">
        <v>566</v>
      </c>
      <c r="D246" s="65">
        <v>1915422</v>
      </c>
    </row>
    <row r="247" spans="1:4" x14ac:dyDescent="0.25">
      <c r="A247">
        <v>245</v>
      </c>
      <c r="B247" t="s">
        <v>281</v>
      </c>
      <c r="C247" s="64" t="s">
        <v>567</v>
      </c>
      <c r="D247" s="65">
        <v>1915422</v>
      </c>
    </row>
    <row r="248" spans="1:4" ht="30" x14ac:dyDescent="0.25">
      <c r="A248">
        <v>246</v>
      </c>
      <c r="B248" t="s">
        <v>282</v>
      </c>
      <c r="C248" s="64" t="s">
        <v>568</v>
      </c>
      <c r="D248" s="65">
        <v>1915422</v>
      </c>
    </row>
    <row r="249" spans="1:4" ht="38.25" customHeight="1" x14ac:dyDescent="0.25">
      <c r="A249">
        <v>247</v>
      </c>
      <c r="B249" t="s">
        <v>283</v>
      </c>
      <c r="C249" s="64" t="s">
        <v>569</v>
      </c>
      <c r="D249" s="65">
        <v>2424683</v>
      </c>
    </row>
    <row r="250" spans="1:4" ht="38.25" customHeight="1" x14ac:dyDescent="0.25">
      <c r="A250">
        <v>248</v>
      </c>
      <c r="B250" t="s">
        <v>284</v>
      </c>
      <c r="C250" s="64" t="s">
        <v>570</v>
      </c>
      <c r="D250" s="65">
        <v>2424683</v>
      </c>
    </row>
    <row r="251" spans="1:4" x14ac:dyDescent="0.25">
      <c r="A251">
        <v>249</v>
      </c>
      <c r="B251" t="s">
        <v>285</v>
      </c>
      <c r="C251" s="64" t="s">
        <v>571</v>
      </c>
      <c r="D251" s="65">
        <v>3986729</v>
      </c>
    </row>
    <row r="252" spans="1:4" ht="30" x14ac:dyDescent="0.25">
      <c r="A252">
        <v>250</v>
      </c>
      <c r="B252" t="s">
        <v>286</v>
      </c>
      <c r="C252" s="64" t="s">
        <v>572</v>
      </c>
      <c r="D252" s="65">
        <v>45402</v>
      </c>
    </row>
    <row r="253" spans="1:4" ht="30" x14ac:dyDescent="0.25">
      <c r="A253">
        <v>251</v>
      </c>
      <c r="B253" t="s">
        <v>287</v>
      </c>
      <c r="C253" s="64" t="s">
        <v>573</v>
      </c>
      <c r="D253" s="65">
        <v>45402</v>
      </c>
    </row>
    <row r="254" spans="1:4" x14ac:dyDescent="0.25">
      <c r="A254">
        <v>252</v>
      </c>
      <c r="B254" t="s">
        <v>288</v>
      </c>
      <c r="C254" s="64" t="s">
        <v>574</v>
      </c>
      <c r="D254" s="65">
        <v>5429</v>
      </c>
    </row>
    <row r="255" spans="1:4" x14ac:dyDescent="0.25">
      <c r="A255">
        <v>253</v>
      </c>
      <c r="B255" t="s">
        <v>289</v>
      </c>
      <c r="C255" s="64" t="s">
        <v>575</v>
      </c>
      <c r="D255" s="65">
        <v>263436</v>
      </c>
    </row>
    <row r="256" spans="1:4" ht="30" x14ac:dyDescent="0.25">
      <c r="A256">
        <v>254</v>
      </c>
      <c r="B256" t="s">
        <v>290</v>
      </c>
      <c r="C256" s="64" t="s">
        <v>576</v>
      </c>
      <c r="D256" s="65">
        <v>18491</v>
      </c>
    </row>
    <row r="257" spans="1:4" x14ac:dyDescent="0.25">
      <c r="A257">
        <v>255</v>
      </c>
      <c r="B257" t="s">
        <v>291</v>
      </c>
      <c r="C257" s="64" t="s">
        <v>577</v>
      </c>
      <c r="D257" s="65">
        <v>3941460</v>
      </c>
    </row>
    <row r="258" spans="1:4" x14ac:dyDescent="0.25">
      <c r="A258">
        <v>256</v>
      </c>
      <c r="B258" t="s">
        <v>292</v>
      </c>
      <c r="C258" s="64" t="s">
        <v>578</v>
      </c>
      <c r="D258" s="65">
        <v>3941460</v>
      </c>
    </row>
    <row r="259" spans="1:4" x14ac:dyDescent="0.25">
      <c r="A259">
        <v>257</v>
      </c>
      <c r="B259" t="s">
        <v>293</v>
      </c>
      <c r="C259" s="64" t="s">
        <v>579</v>
      </c>
      <c r="D259" s="65">
        <v>249262</v>
      </c>
    </row>
    <row r="260" spans="1:4" x14ac:dyDescent="0.25">
      <c r="A260">
        <v>258</v>
      </c>
      <c r="B260" t="s">
        <v>294</v>
      </c>
      <c r="C260" s="64" t="s">
        <v>580</v>
      </c>
      <c r="D260" s="65">
        <v>141680</v>
      </c>
    </row>
    <row r="261" spans="1:4" x14ac:dyDescent="0.25">
      <c r="A261">
        <v>259</v>
      </c>
      <c r="B261" t="s">
        <v>295</v>
      </c>
      <c r="C261" s="64" t="s">
        <v>581</v>
      </c>
      <c r="D261" s="65">
        <v>135303</v>
      </c>
    </row>
    <row r="262" spans="1:4" x14ac:dyDescent="0.25">
      <c r="A262">
        <v>260</v>
      </c>
      <c r="B262" t="s">
        <v>296</v>
      </c>
      <c r="C262" s="64" t="s">
        <v>582</v>
      </c>
      <c r="D262" s="65">
        <v>4416898</v>
      </c>
    </row>
    <row r="263" spans="1:4" ht="30" x14ac:dyDescent="0.25">
      <c r="A263">
        <v>261</v>
      </c>
      <c r="B263" t="s">
        <v>297</v>
      </c>
      <c r="C263" s="64" t="s">
        <v>583</v>
      </c>
      <c r="D263" s="65">
        <v>595895</v>
      </c>
    </row>
    <row r="264" spans="1:4" x14ac:dyDescent="0.25">
      <c r="A264">
        <v>262</v>
      </c>
      <c r="B264" t="s">
        <v>298</v>
      </c>
      <c r="C264" s="64" t="s">
        <v>584</v>
      </c>
      <c r="D264" s="65">
        <v>9946</v>
      </c>
    </row>
    <row r="265" spans="1:4" x14ac:dyDescent="0.25">
      <c r="A265">
        <v>263</v>
      </c>
      <c r="B265" t="s">
        <v>299</v>
      </c>
      <c r="C265" s="64" t="s">
        <v>585</v>
      </c>
    </row>
    <row r="266" spans="1:4" x14ac:dyDescent="0.25">
      <c r="C266" s="63"/>
    </row>
  </sheetData>
  <autoFilter ref="C2:D2" xr:uid="{00000000-0009-0000-0000-000006000000}">
    <sortState xmlns:xlrd2="http://schemas.microsoft.com/office/spreadsheetml/2017/richdata2" ref="C3:D254">
      <sortCondition ref="C2"/>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
  <dimension ref="B1:I266"/>
  <sheetViews>
    <sheetView zoomScale="85" zoomScaleNormal="85" zoomScaleSheetLayoutView="100" workbookViewId="0">
      <pane xSplit="1" ySplit="2" topLeftCell="B3" activePane="bottomRight" state="frozen"/>
      <selection pane="topRight" activeCell="B1" sqref="B1"/>
      <selection pane="bottomLeft" activeCell="A3" sqref="A3"/>
      <selection pane="bottomRight" activeCell="F3" sqref="F3:F265"/>
    </sheetView>
  </sheetViews>
  <sheetFormatPr baseColWidth="10" defaultColWidth="11.42578125" defaultRowHeight="18.75" customHeight="1" x14ac:dyDescent="0.25"/>
  <cols>
    <col min="1" max="1" width="4.42578125" style="30" customWidth="1"/>
    <col min="2" max="2" width="5" style="30" bestFit="1" customWidth="1"/>
    <col min="3" max="3" width="82.85546875" style="31" customWidth="1"/>
    <col min="4" max="4" width="12.7109375" style="31" customWidth="1"/>
    <col min="5" max="5" width="2.85546875" style="32" customWidth="1"/>
    <col min="6" max="6" width="12.7109375" style="30" bestFit="1" customWidth="1"/>
    <col min="7" max="7" width="4.5703125" style="30" customWidth="1"/>
    <col min="8" max="8" width="11.28515625" style="30" customWidth="1"/>
    <col min="9" max="9" width="13.7109375" style="30" bestFit="1" customWidth="1"/>
    <col min="10" max="16384" width="11.42578125" style="30"/>
  </cols>
  <sheetData>
    <row r="1" spans="2:9" ht="18.75" customHeight="1" thickBot="1" x14ac:dyDescent="0.3"/>
    <row r="2" spans="2:9" s="38" customFormat="1" ht="18.75" customHeight="1" thickBot="1" x14ac:dyDescent="0.3">
      <c r="B2" s="33" t="s">
        <v>9</v>
      </c>
      <c r="C2" s="34" t="s">
        <v>10</v>
      </c>
      <c r="D2" s="34" t="s">
        <v>11</v>
      </c>
      <c r="E2" s="35"/>
      <c r="F2" s="34" t="s">
        <v>586</v>
      </c>
      <c r="G2" s="36" t="s">
        <v>23</v>
      </c>
      <c r="H2" s="34" t="s">
        <v>587</v>
      </c>
      <c r="I2" s="37" t="s">
        <v>588</v>
      </c>
    </row>
    <row r="3" spans="2:9" ht="18.75" customHeight="1" x14ac:dyDescent="0.25">
      <c r="B3" s="39">
        <v>1</v>
      </c>
      <c r="C3" s="40" t="s">
        <v>25</v>
      </c>
      <c r="D3" s="41" t="s">
        <v>26</v>
      </c>
      <c r="E3" s="42"/>
      <c r="F3" s="43">
        <v>22941.176470588234</v>
      </c>
      <c r="G3" s="44">
        <v>0.19</v>
      </c>
      <c r="H3" s="43">
        <f>+F3*G3</f>
        <v>4358.8235294117649</v>
      </c>
      <c r="I3" s="45">
        <f>+H3+F3</f>
        <v>27300</v>
      </c>
    </row>
    <row r="4" spans="2:9" ht="18.75" customHeight="1" x14ac:dyDescent="0.25">
      <c r="B4" s="46">
        <v>2</v>
      </c>
      <c r="C4" s="47" t="s">
        <v>27</v>
      </c>
      <c r="D4" s="48" t="s">
        <v>11</v>
      </c>
      <c r="E4" s="49"/>
      <c r="F4" s="50">
        <v>101964.28571428572</v>
      </c>
      <c r="G4" s="51">
        <v>0.19</v>
      </c>
      <c r="H4" s="50">
        <f t="shared" ref="H4:H67" si="0">+F4*G4</f>
        <v>19373.214285714286</v>
      </c>
      <c r="I4" s="52">
        <f t="shared" ref="I4:I67" si="1">+H4+F4</f>
        <v>121337.50000000001</v>
      </c>
    </row>
    <row r="5" spans="2:9" ht="18.75" customHeight="1" x14ac:dyDescent="0.25">
      <c r="B5" s="46">
        <v>3</v>
      </c>
      <c r="C5" s="47" t="s">
        <v>28</v>
      </c>
      <c r="D5" s="48" t="s">
        <v>26</v>
      </c>
      <c r="E5" s="49"/>
      <c r="F5" s="50">
        <v>55115.546218487398</v>
      </c>
      <c r="G5" s="51">
        <v>0.19</v>
      </c>
      <c r="H5" s="50">
        <f t="shared" si="0"/>
        <v>10471.953781512606</v>
      </c>
      <c r="I5" s="52">
        <f t="shared" si="1"/>
        <v>65587.5</v>
      </c>
    </row>
    <row r="6" spans="2:9" ht="18.75" customHeight="1" x14ac:dyDescent="0.25">
      <c r="B6" s="46">
        <v>4</v>
      </c>
      <c r="C6" s="47" t="s">
        <v>29</v>
      </c>
      <c r="D6" s="48" t="s">
        <v>30</v>
      </c>
      <c r="E6" s="49"/>
      <c r="F6" s="50">
        <v>133897.05882352943</v>
      </c>
      <c r="G6" s="51">
        <v>0.19</v>
      </c>
      <c r="H6" s="50">
        <f t="shared" si="0"/>
        <v>25440.441176470591</v>
      </c>
      <c r="I6" s="52">
        <f t="shared" si="1"/>
        <v>159337.50000000003</v>
      </c>
    </row>
    <row r="7" spans="2:9" ht="18.75" customHeight="1" x14ac:dyDescent="0.25">
      <c r="B7" s="46">
        <v>5</v>
      </c>
      <c r="C7" s="47" t="s">
        <v>31</v>
      </c>
      <c r="D7" s="48" t="s">
        <v>11</v>
      </c>
      <c r="E7" s="49"/>
      <c r="F7" s="50">
        <v>20980.392156862745</v>
      </c>
      <c r="G7" s="51">
        <v>0.19</v>
      </c>
      <c r="H7" s="50">
        <f t="shared" si="0"/>
        <v>3986.2745098039218</v>
      </c>
      <c r="I7" s="52">
        <f t="shared" si="1"/>
        <v>24966.666666666668</v>
      </c>
    </row>
    <row r="8" spans="2:9" ht="18.75" customHeight="1" x14ac:dyDescent="0.25">
      <c r="B8" s="46">
        <v>6</v>
      </c>
      <c r="C8" s="47" t="s">
        <v>32</v>
      </c>
      <c r="D8" s="48" t="s">
        <v>11</v>
      </c>
      <c r="E8" s="49"/>
      <c r="F8" s="50">
        <v>134947.47899159664</v>
      </c>
      <c r="G8" s="51">
        <v>0.19</v>
      </c>
      <c r="H8" s="50">
        <f t="shared" si="0"/>
        <v>25640.021008403361</v>
      </c>
      <c r="I8" s="52">
        <f t="shared" si="1"/>
        <v>160587.5</v>
      </c>
    </row>
    <row r="9" spans="2:9" ht="18.75" customHeight="1" x14ac:dyDescent="0.25">
      <c r="B9" s="46">
        <v>7</v>
      </c>
      <c r="C9" s="47" t="s">
        <v>33</v>
      </c>
      <c r="D9" s="48" t="s">
        <v>34</v>
      </c>
      <c r="E9" s="49"/>
      <c r="F9" s="50">
        <v>23781.512605042015</v>
      </c>
      <c r="G9" s="51">
        <v>0.19</v>
      </c>
      <c r="H9" s="50">
        <f t="shared" si="0"/>
        <v>4518.4873949579833</v>
      </c>
      <c r="I9" s="52">
        <f t="shared" si="1"/>
        <v>28300</v>
      </c>
    </row>
    <row r="10" spans="2:9" ht="18.75" customHeight="1" x14ac:dyDescent="0.25">
      <c r="B10" s="46">
        <v>8</v>
      </c>
      <c r="C10" s="47" t="s">
        <v>35</v>
      </c>
      <c r="D10" s="48" t="s">
        <v>11</v>
      </c>
      <c r="E10" s="49"/>
      <c r="F10" s="50">
        <v>23781.512605042015</v>
      </c>
      <c r="G10" s="51">
        <v>0.19</v>
      </c>
      <c r="H10" s="50">
        <f t="shared" si="0"/>
        <v>4518.4873949579833</v>
      </c>
      <c r="I10" s="52">
        <f t="shared" si="1"/>
        <v>28300</v>
      </c>
    </row>
    <row r="11" spans="2:9" ht="18.75" customHeight="1" x14ac:dyDescent="0.25">
      <c r="B11" s="46">
        <v>9</v>
      </c>
      <c r="C11" s="47" t="s">
        <v>36</v>
      </c>
      <c r="D11" s="48" t="s">
        <v>37</v>
      </c>
      <c r="E11" s="49"/>
      <c r="F11" s="50">
        <v>23781.512605042015</v>
      </c>
      <c r="G11" s="51">
        <v>0.19</v>
      </c>
      <c r="H11" s="50">
        <f t="shared" si="0"/>
        <v>4518.4873949579833</v>
      </c>
      <c r="I11" s="52">
        <f t="shared" si="1"/>
        <v>28300</v>
      </c>
    </row>
    <row r="12" spans="2:9" ht="18.75" customHeight="1" x14ac:dyDescent="0.25">
      <c r="B12" s="46">
        <v>10</v>
      </c>
      <c r="C12" s="47" t="s">
        <v>38</v>
      </c>
      <c r="D12" s="48" t="s">
        <v>11</v>
      </c>
      <c r="E12" s="49"/>
      <c r="F12" s="50">
        <v>56165.966386554624</v>
      </c>
      <c r="G12" s="51">
        <v>0.19</v>
      </c>
      <c r="H12" s="50">
        <f t="shared" si="0"/>
        <v>10671.533613445379</v>
      </c>
      <c r="I12" s="52">
        <f t="shared" si="1"/>
        <v>66837.5</v>
      </c>
    </row>
    <row r="13" spans="2:9" ht="18.75" customHeight="1" x14ac:dyDescent="0.25">
      <c r="B13" s="46">
        <v>11</v>
      </c>
      <c r="C13" s="47" t="s">
        <v>39</v>
      </c>
      <c r="D13" s="48" t="s">
        <v>11</v>
      </c>
      <c r="E13" s="49"/>
      <c r="F13" s="50">
        <v>38308.823529411762</v>
      </c>
      <c r="G13" s="51">
        <v>0.19</v>
      </c>
      <c r="H13" s="50">
        <f t="shared" si="0"/>
        <v>7278.6764705882351</v>
      </c>
      <c r="I13" s="52">
        <f t="shared" si="1"/>
        <v>45587.5</v>
      </c>
    </row>
    <row r="14" spans="2:9" ht="18.75" customHeight="1" x14ac:dyDescent="0.25">
      <c r="B14" s="46">
        <v>12</v>
      </c>
      <c r="C14" s="47" t="s">
        <v>589</v>
      </c>
      <c r="D14" s="48" t="s">
        <v>11</v>
      </c>
      <c r="E14" s="49"/>
      <c r="F14" s="50">
        <v>15462.18487394958</v>
      </c>
      <c r="G14" s="51">
        <v>0.19</v>
      </c>
      <c r="H14" s="50">
        <f t="shared" si="0"/>
        <v>2937.8151260504201</v>
      </c>
      <c r="I14" s="52">
        <f t="shared" si="1"/>
        <v>18400</v>
      </c>
    </row>
    <row r="15" spans="2:9" ht="18.75" customHeight="1" x14ac:dyDescent="0.25">
      <c r="B15" s="46">
        <v>13</v>
      </c>
      <c r="C15" s="47" t="s">
        <v>41</v>
      </c>
      <c r="D15" s="48" t="s">
        <v>11</v>
      </c>
      <c r="E15" s="49"/>
      <c r="F15" s="50">
        <v>98182.773109243688</v>
      </c>
      <c r="G15" s="51">
        <v>0.19</v>
      </c>
      <c r="H15" s="50">
        <f t="shared" si="0"/>
        <v>18654.726890756301</v>
      </c>
      <c r="I15" s="52">
        <f t="shared" si="1"/>
        <v>116837.49999999999</v>
      </c>
    </row>
    <row r="16" spans="2:9" ht="18.75" customHeight="1" x14ac:dyDescent="0.25">
      <c r="B16" s="46">
        <v>14</v>
      </c>
      <c r="C16" s="47" t="s">
        <v>42</v>
      </c>
      <c r="D16" s="48" t="s">
        <v>11</v>
      </c>
      <c r="E16" s="49"/>
      <c r="F16" s="50">
        <v>92930.672268907554</v>
      </c>
      <c r="G16" s="51">
        <v>0.19</v>
      </c>
      <c r="H16" s="50">
        <f t="shared" si="0"/>
        <v>17656.827731092435</v>
      </c>
      <c r="I16" s="52">
        <f t="shared" si="1"/>
        <v>110587.49999999999</v>
      </c>
    </row>
    <row r="17" spans="2:9" ht="18.75" customHeight="1" x14ac:dyDescent="0.25">
      <c r="B17" s="46">
        <v>15</v>
      </c>
      <c r="C17" s="47" t="s">
        <v>43</v>
      </c>
      <c r="D17" s="48" t="s">
        <v>11</v>
      </c>
      <c r="E17" s="49"/>
      <c r="F17" s="50">
        <v>56428.571428571428</v>
      </c>
      <c r="G17" s="51">
        <v>0.19</v>
      </c>
      <c r="H17" s="50">
        <f t="shared" si="0"/>
        <v>10721.428571428571</v>
      </c>
      <c r="I17" s="52">
        <f t="shared" si="1"/>
        <v>67150</v>
      </c>
    </row>
    <row r="18" spans="2:9" ht="18.75" customHeight="1" x14ac:dyDescent="0.25">
      <c r="B18" s="46">
        <v>16</v>
      </c>
      <c r="C18" s="47" t="s">
        <v>44</v>
      </c>
      <c r="D18" s="48" t="s">
        <v>11</v>
      </c>
      <c r="E18" s="49"/>
      <c r="F18" s="50">
        <v>492090.33613445383</v>
      </c>
      <c r="G18" s="51">
        <v>0.19</v>
      </c>
      <c r="H18" s="50">
        <f t="shared" si="0"/>
        <v>93497.16386554623</v>
      </c>
      <c r="I18" s="52">
        <f t="shared" si="1"/>
        <v>585587.5</v>
      </c>
    </row>
    <row r="19" spans="2:9" ht="18.75" customHeight="1" x14ac:dyDescent="0.25">
      <c r="B19" s="46">
        <v>17</v>
      </c>
      <c r="C19" s="47" t="s">
        <v>45</v>
      </c>
      <c r="D19" s="48" t="s">
        <v>11</v>
      </c>
      <c r="E19" s="49"/>
      <c r="F19" s="50">
        <v>397552.52100840333</v>
      </c>
      <c r="G19" s="51">
        <v>0.19</v>
      </c>
      <c r="H19" s="50">
        <f t="shared" si="0"/>
        <v>75534.978991596639</v>
      </c>
      <c r="I19" s="52">
        <f t="shared" si="1"/>
        <v>473087.5</v>
      </c>
    </row>
    <row r="20" spans="2:9" ht="18.75" customHeight="1" x14ac:dyDescent="0.25">
      <c r="B20" s="46">
        <v>18</v>
      </c>
      <c r="C20" s="47" t="s">
        <v>46</v>
      </c>
      <c r="D20" s="48" t="s">
        <v>11</v>
      </c>
      <c r="E20" s="49"/>
      <c r="F20" s="50">
        <v>30955.882352941175</v>
      </c>
      <c r="G20" s="51">
        <v>0.19</v>
      </c>
      <c r="H20" s="50">
        <f t="shared" si="0"/>
        <v>5881.6176470588234</v>
      </c>
      <c r="I20" s="52">
        <f t="shared" si="1"/>
        <v>36837.5</v>
      </c>
    </row>
    <row r="21" spans="2:9" ht="18.75" customHeight="1" x14ac:dyDescent="0.25">
      <c r="B21" s="46">
        <v>19</v>
      </c>
      <c r="C21" s="47" t="s">
        <v>47</v>
      </c>
      <c r="D21" s="48" t="s">
        <v>48</v>
      </c>
      <c r="E21" s="49"/>
      <c r="F21" s="50">
        <v>37258.403361344535</v>
      </c>
      <c r="G21" s="51">
        <v>0.19</v>
      </c>
      <c r="H21" s="50">
        <f t="shared" si="0"/>
        <v>7079.0966386554619</v>
      </c>
      <c r="I21" s="52">
        <f t="shared" si="1"/>
        <v>44337.5</v>
      </c>
    </row>
    <row r="22" spans="2:9" ht="18.75" customHeight="1" x14ac:dyDescent="0.25">
      <c r="B22" s="46">
        <v>20</v>
      </c>
      <c r="C22" s="47" t="s">
        <v>49</v>
      </c>
      <c r="D22" s="48" t="s">
        <v>11</v>
      </c>
      <c r="E22" s="49"/>
      <c r="F22" s="50">
        <v>10569.561157796452</v>
      </c>
      <c r="G22" s="51">
        <v>0.19</v>
      </c>
      <c r="H22" s="50">
        <f t="shared" si="0"/>
        <v>2008.2166199813259</v>
      </c>
      <c r="I22" s="52">
        <f t="shared" si="1"/>
        <v>12577.777777777777</v>
      </c>
    </row>
    <row r="23" spans="2:9" ht="18.75" customHeight="1" x14ac:dyDescent="0.25">
      <c r="B23" s="46">
        <v>21</v>
      </c>
      <c r="C23" s="47" t="s">
        <v>50</v>
      </c>
      <c r="D23" s="48" t="s">
        <v>11</v>
      </c>
      <c r="E23" s="49"/>
      <c r="F23" s="50">
        <v>20980.392156862745</v>
      </c>
      <c r="G23" s="51">
        <v>0.19</v>
      </c>
      <c r="H23" s="50">
        <f t="shared" si="0"/>
        <v>3986.2745098039218</v>
      </c>
      <c r="I23" s="52">
        <f t="shared" si="1"/>
        <v>24966.666666666668</v>
      </c>
    </row>
    <row r="24" spans="2:9" ht="18.75" customHeight="1" x14ac:dyDescent="0.25">
      <c r="B24" s="46">
        <v>22</v>
      </c>
      <c r="C24" s="47" t="s">
        <v>51</v>
      </c>
      <c r="D24" s="48" t="s">
        <v>11</v>
      </c>
      <c r="E24" s="49"/>
      <c r="F24" s="50">
        <v>20980.392156862745</v>
      </c>
      <c r="G24" s="51">
        <v>0.19</v>
      </c>
      <c r="H24" s="50">
        <f t="shared" si="0"/>
        <v>3986.2745098039218</v>
      </c>
      <c r="I24" s="52">
        <f t="shared" si="1"/>
        <v>24966.666666666668</v>
      </c>
    </row>
    <row r="25" spans="2:9" ht="18.75" customHeight="1" x14ac:dyDescent="0.25">
      <c r="B25" s="46">
        <v>23</v>
      </c>
      <c r="C25" s="47" t="s">
        <v>52</v>
      </c>
      <c r="D25" s="48" t="s">
        <v>11</v>
      </c>
      <c r="E25" s="49"/>
      <c r="F25" s="50">
        <v>20980.392156862745</v>
      </c>
      <c r="G25" s="51">
        <v>0.19</v>
      </c>
      <c r="H25" s="50">
        <f t="shared" si="0"/>
        <v>3986.2745098039218</v>
      </c>
      <c r="I25" s="52">
        <f t="shared" si="1"/>
        <v>24966.666666666668</v>
      </c>
    </row>
    <row r="26" spans="2:9" ht="18.75" customHeight="1" x14ac:dyDescent="0.25">
      <c r="B26" s="46">
        <v>24</v>
      </c>
      <c r="C26" s="47" t="s">
        <v>53</v>
      </c>
      <c r="D26" s="48" t="s">
        <v>11</v>
      </c>
      <c r="E26" s="49"/>
      <c r="F26" s="50">
        <v>20980.392156862745</v>
      </c>
      <c r="G26" s="51">
        <v>0.19</v>
      </c>
      <c r="H26" s="50">
        <f t="shared" si="0"/>
        <v>3986.2745098039218</v>
      </c>
      <c r="I26" s="52">
        <f t="shared" si="1"/>
        <v>24966.666666666668</v>
      </c>
    </row>
    <row r="27" spans="2:9" ht="18.75" customHeight="1" x14ac:dyDescent="0.25">
      <c r="B27" s="46">
        <v>25</v>
      </c>
      <c r="C27" s="47" t="s">
        <v>54</v>
      </c>
      <c r="D27" s="48" t="s">
        <v>11</v>
      </c>
      <c r="E27" s="49"/>
      <c r="F27" s="50">
        <v>20980.392156862745</v>
      </c>
      <c r="G27" s="51">
        <v>0.19</v>
      </c>
      <c r="H27" s="50">
        <f t="shared" si="0"/>
        <v>3986.2745098039218</v>
      </c>
      <c r="I27" s="52">
        <f t="shared" si="1"/>
        <v>24966.666666666668</v>
      </c>
    </row>
    <row r="28" spans="2:9" ht="18.75" customHeight="1" x14ac:dyDescent="0.25">
      <c r="B28" s="46">
        <v>26</v>
      </c>
      <c r="C28" s="47" t="s">
        <v>55</v>
      </c>
      <c r="D28" s="48" t="s">
        <v>11</v>
      </c>
      <c r="E28" s="49"/>
      <c r="F28" s="50">
        <v>16311.858076563958</v>
      </c>
      <c r="G28" s="51">
        <v>0.19</v>
      </c>
      <c r="H28" s="50">
        <f t="shared" si="0"/>
        <v>3099.2530345471519</v>
      </c>
      <c r="I28" s="52">
        <f t="shared" si="1"/>
        <v>19411.111111111109</v>
      </c>
    </row>
    <row r="29" spans="2:9" ht="18.75" customHeight="1" x14ac:dyDescent="0.25">
      <c r="B29" s="46">
        <v>27</v>
      </c>
      <c r="C29" s="47" t="s">
        <v>56</v>
      </c>
      <c r="D29" s="48" t="s">
        <v>11</v>
      </c>
      <c r="E29" s="49"/>
      <c r="F29" s="50">
        <v>16311.858076563958</v>
      </c>
      <c r="G29" s="51">
        <v>0.19</v>
      </c>
      <c r="H29" s="50">
        <f t="shared" si="0"/>
        <v>3099.2530345471519</v>
      </c>
      <c r="I29" s="52">
        <f t="shared" si="1"/>
        <v>19411.111111111109</v>
      </c>
    </row>
    <row r="30" spans="2:9" ht="18.75" customHeight="1" x14ac:dyDescent="0.25">
      <c r="B30" s="46">
        <v>28</v>
      </c>
      <c r="C30" s="47" t="s">
        <v>57</v>
      </c>
      <c r="D30" s="48" t="s">
        <v>11</v>
      </c>
      <c r="E30" s="49"/>
      <c r="F30" s="50">
        <v>16311.858076563958</v>
      </c>
      <c r="G30" s="51">
        <v>0.19</v>
      </c>
      <c r="H30" s="50">
        <f t="shared" si="0"/>
        <v>3099.2530345471519</v>
      </c>
      <c r="I30" s="52">
        <f t="shared" si="1"/>
        <v>19411.111111111109</v>
      </c>
    </row>
    <row r="31" spans="2:9" ht="18.75" customHeight="1" x14ac:dyDescent="0.25">
      <c r="B31" s="46">
        <v>29</v>
      </c>
      <c r="C31" s="47" t="s">
        <v>58</v>
      </c>
      <c r="D31" s="48" t="s">
        <v>11</v>
      </c>
      <c r="E31" s="49"/>
      <c r="F31" s="50">
        <v>16311.858076563958</v>
      </c>
      <c r="G31" s="51">
        <v>0.19</v>
      </c>
      <c r="H31" s="50">
        <f t="shared" si="0"/>
        <v>3099.2530345471519</v>
      </c>
      <c r="I31" s="52">
        <f t="shared" si="1"/>
        <v>19411.111111111109</v>
      </c>
    </row>
    <row r="32" spans="2:9" ht="18.75" customHeight="1" x14ac:dyDescent="0.25">
      <c r="B32" s="46">
        <v>30</v>
      </c>
      <c r="C32" s="47" t="s">
        <v>59</v>
      </c>
      <c r="D32" s="48" t="s">
        <v>11</v>
      </c>
      <c r="E32" s="49"/>
      <c r="F32" s="50">
        <v>16311.858076563958</v>
      </c>
      <c r="G32" s="51">
        <v>0.19</v>
      </c>
      <c r="H32" s="50">
        <f t="shared" si="0"/>
        <v>3099.2530345471519</v>
      </c>
      <c r="I32" s="52">
        <f t="shared" si="1"/>
        <v>19411.111111111109</v>
      </c>
    </row>
    <row r="33" spans="2:9" ht="18.75" customHeight="1" x14ac:dyDescent="0.25">
      <c r="B33" s="46">
        <v>31</v>
      </c>
      <c r="C33" s="47" t="s">
        <v>60</v>
      </c>
      <c r="D33" s="48" t="s">
        <v>11</v>
      </c>
      <c r="E33" s="49"/>
      <c r="F33" s="50">
        <v>16311.858076563958</v>
      </c>
      <c r="G33" s="51">
        <v>0.19</v>
      </c>
      <c r="H33" s="50">
        <f t="shared" si="0"/>
        <v>3099.2530345471519</v>
      </c>
      <c r="I33" s="52">
        <f t="shared" si="1"/>
        <v>19411.111111111109</v>
      </c>
    </row>
    <row r="34" spans="2:9" ht="18.75" customHeight="1" x14ac:dyDescent="0.25">
      <c r="B34" s="46">
        <v>32</v>
      </c>
      <c r="C34" s="47" t="s">
        <v>61</v>
      </c>
      <c r="D34" s="48" t="s">
        <v>11</v>
      </c>
      <c r="E34" s="49"/>
      <c r="F34" s="50">
        <v>16311.858076563958</v>
      </c>
      <c r="G34" s="51">
        <v>0.19</v>
      </c>
      <c r="H34" s="50">
        <f t="shared" si="0"/>
        <v>3099.2530345471519</v>
      </c>
      <c r="I34" s="52">
        <f t="shared" si="1"/>
        <v>19411.111111111109</v>
      </c>
    </row>
    <row r="35" spans="2:9" ht="18.75" customHeight="1" x14ac:dyDescent="0.25">
      <c r="B35" s="46">
        <v>33</v>
      </c>
      <c r="C35" s="47" t="s">
        <v>62</v>
      </c>
      <c r="D35" s="48" t="s">
        <v>11</v>
      </c>
      <c r="E35" s="49"/>
      <c r="F35" s="50">
        <v>16311.858076563958</v>
      </c>
      <c r="G35" s="51">
        <v>0.19</v>
      </c>
      <c r="H35" s="50">
        <f t="shared" si="0"/>
        <v>3099.2530345471519</v>
      </c>
      <c r="I35" s="52">
        <f t="shared" si="1"/>
        <v>19411.111111111109</v>
      </c>
    </row>
    <row r="36" spans="2:9" ht="18.75" customHeight="1" x14ac:dyDescent="0.25">
      <c r="B36" s="46">
        <v>34</v>
      </c>
      <c r="C36" s="47" t="s">
        <v>590</v>
      </c>
      <c r="D36" s="48" t="s">
        <v>11</v>
      </c>
      <c r="E36" s="49"/>
      <c r="F36" s="50">
        <v>11363.211951447245</v>
      </c>
      <c r="G36" s="51">
        <v>0.19</v>
      </c>
      <c r="H36" s="50">
        <f t="shared" si="0"/>
        <v>2159.0102707749766</v>
      </c>
      <c r="I36" s="52">
        <f t="shared" si="1"/>
        <v>13522.222222222223</v>
      </c>
    </row>
    <row r="37" spans="2:9" ht="18.75" customHeight="1" x14ac:dyDescent="0.25">
      <c r="B37" s="46">
        <v>35</v>
      </c>
      <c r="C37" s="47" t="s">
        <v>591</v>
      </c>
      <c r="D37" s="48" t="s">
        <v>11</v>
      </c>
      <c r="E37" s="49"/>
      <c r="F37" s="50">
        <v>11363.211951447245</v>
      </c>
      <c r="G37" s="51">
        <v>0.19</v>
      </c>
      <c r="H37" s="50">
        <f t="shared" si="0"/>
        <v>2159.0102707749766</v>
      </c>
      <c r="I37" s="52">
        <f t="shared" si="1"/>
        <v>13522.222222222223</v>
      </c>
    </row>
    <row r="38" spans="2:9" ht="18.75" customHeight="1" x14ac:dyDescent="0.25">
      <c r="B38" s="46">
        <v>36</v>
      </c>
      <c r="C38" s="47" t="s">
        <v>592</v>
      </c>
      <c r="D38" s="48" t="s">
        <v>11</v>
      </c>
      <c r="E38" s="49"/>
      <c r="F38" s="50">
        <v>11363.211951447245</v>
      </c>
      <c r="G38" s="51">
        <v>0.19</v>
      </c>
      <c r="H38" s="50">
        <f t="shared" si="0"/>
        <v>2159.0102707749766</v>
      </c>
      <c r="I38" s="52">
        <f t="shared" si="1"/>
        <v>13522.222222222223</v>
      </c>
    </row>
    <row r="39" spans="2:9" ht="18.75" customHeight="1" x14ac:dyDescent="0.25">
      <c r="B39" s="46">
        <v>37</v>
      </c>
      <c r="C39" s="47" t="s">
        <v>593</v>
      </c>
      <c r="D39" s="48" t="s">
        <v>11</v>
      </c>
      <c r="E39" s="49"/>
      <c r="F39" s="50">
        <v>11363.211951447245</v>
      </c>
      <c r="G39" s="51">
        <v>0.19</v>
      </c>
      <c r="H39" s="50">
        <f t="shared" si="0"/>
        <v>2159.0102707749766</v>
      </c>
      <c r="I39" s="52">
        <f t="shared" si="1"/>
        <v>13522.222222222223</v>
      </c>
    </row>
    <row r="40" spans="2:9" ht="18.75" customHeight="1" x14ac:dyDescent="0.25">
      <c r="B40" s="46">
        <v>38</v>
      </c>
      <c r="C40" s="47" t="s">
        <v>594</v>
      </c>
      <c r="D40" s="48" t="s">
        <v>11</v>
      </c>
      <c r="E40" s="49"/>
      <c r="F40" s="50">
        <v>11363.211951447245</v>
      </c>
      <c r="G40" s="51">
        <v>0.19</v>
      </c>
      <c r="H40" s="50">
        <f t="shared" si="0"/>
        <v>2159.0102707749766</v>
      </c>
      <c r="I40" s="52">
        <f t="shared" si="1"/>
        <v>13522.222222222223</v>
      </c>
    </row>
    <row r="41" spans="2:9" ht="18.75" customHeight="1" x14ac:dyDescent="0.25">
      <c r="B41" s="46">
        <v>39</v>
      </c>
      <c r="C41" s="47" t="s">
        <v>595</v>
      </c>
      <c r="D41" s="48" t="s">
        <v>11</v>
      </c>
      <c r="E41" s="49"/>
      <c r="F41" s="50">
        <v>11363.211951447245</v>
      </c>
      <c r="G41" s="51">
        <v>0.19</v>
      </c>
      <c r="H41" s="50">
        <f t="shared" si="0"/>
        <v>2159.0102707749766</v>
      </c>
      <c r="I41" s="52">
        <f t="shared" si="1"/>
        <v>13522.222222222223</v>
      </c>
    </row>
    <row r="42" spans="2:9" ht="18.75" customHeight="1" x14ac:dyDescent="0.25">
      <c r="B42" s="46">
        <v>40</v>
      </c>
      <c r="C42" s="47" t="s">
        <v>596</v>
      </c>
      <c r="D42" s="48" t="s">
        <v>11</v>
      </c>
      <c r="E42" s="49"/>
      <c r="F42" s="50">
        <v>11363.211951447245</v>
      </c>
      <c r="G42" s="51">
        <v>0.19</v>
      </c>
      <c r="H42" s="50">
        <f t="shared" si="0"/>
        <v>2159.0102707749766</v>
      </c>
      <c r="I42" s="52">
        <f t="shared" si="1"/>
        <v>13522.222222222223</v>
      </c>
    </row>
    <row r="43" spans="2:9" ht="18.75" customHeight="1" x14ac:dyDescent="0.25">
      <c r="B43" s="46">
        <v>41</v>
      </c>
      <c r="C43" s="47" t="s">
        <v>597</v>
      </c>
      <c r="D43" s="48" t="s">
        <v>11</v>
      </c>
      <c r="E43" s="49"/>
      <c r="F43" s="50">
        <v>11363.211951447245</v>
      </c>
      <c r="G43" s="51">
        <v>0.19</v>
      </c>
      <c r="H43" s="50">
        <f t="shared" si="0"/>
        <v>2159.0102707749766</v>
      </c>
      <c r="I43" s="52">
        <f t="shared" si="1"/>
        <v>13522.222222222223</v>
      </c>
    </row>
    <row r="44" spans="2:9" ht="18.75" customHeight="1" x14ac:dyDescent="0.25">
      <c r="B44" s="46">
        <v>42</v>
      </c>
      <c r="C44" s="47" t="s">
        <v>598</v>
      </c>
      <c r="D44" s="48" t="s">
        <v>11</v>
      </c>
      <c r="E44" s="49"/>
      <c r="F44" s="50">
        <v>11363.211951447245</v>
      </c>
      <c r="G44" s="51">
        <v>0.19</v>
      </c>
      <c r="H44" s="50">
        <f t="shared" si="0"/>
        <v>2159.0102707749766</v>
      </c>
      <c r="I44" s="52">
        <f t="shared" si="1"/>
        <v>13522.222222222223</v>
      </c>
    </row>
    <row r="45" spans="2:9" ht="18.75" customHeight="1" x14ac:dyDescent="0.25">
      <c r="B45" s="46">
        <v>43</v>
      </c>
      <c r="C45" s="47" t="s">
        <v>599</v>
      </c>
      <c r="D45" s="48" t="s">
        <v>11</v>
      </c>
      <c r="E45" s="49"/>
      <c r="F45" s="50">
        <v>11363.211951447245</v>
      </c>
      <c r="G45" s="51">
        <v>0.19</v>
      </c>
      <c r="H45" s="50">
        <f t="shared" si="0"/>
        <v>2159.0102707749766</v>
      </c>
      <c r="I45" s="52">
        <f t="shared" si="1"/>
        <v>13522.222222222223</v>
      </c>
    </row>
    <row r="46" spans="2:9" ht="18.75" customHeight="1" x14ac:dyDescent="0.25">
      <c r="B46" s="46">
        <v>44</v>
      </c>
      <c r="C46" s="47" t="s">
        <v>73</v>
      </c>
      <c r="D46" s="48" t="s">
        <v>11</v>
      </c>
      <c r="E46" s="49"/>
      <c r="F46" s="50">
        <v>11363.211951447245</v>
      </c>
      <c r="G46" s="51">
        <v>0.19</v>
      </c>
      <c r="H46" s="50">
        <f t="shared" si="0"/>
        <v>2159.0102707749766</v>
      </c>
      <c r="I46" s="52">
        <f t="shared" si="1"/>
        <v>13522.222222222223</v>
      </c>
    </row>
    <row r="47" spans="2:9" ht="18.75" customHeight="1" x14ac:dyDescent="0.25">
      <c r="B47" s="46">
        <v>45</v>
      </c>
      <c r="C47" s="47" t="s">
        <v>74</v>
      </c>
      <c r="D47" s="48" t="s">
        <v>11</v>
      </c>
      <c r="E47" s="49"/>
      <c r="F47" s="50">
        <v>11363.211951447245</v>
      </c>
      <c r="G47" s="51">
        <v>0.19</v>
      </c>
      <c r="H47" s="50">
        <f t="shared" si="0"/>
        <v>2159.0102707749766</v>
      </c>
      <c r="I47" s="52">
        <f t="shared" si="1"/>
        <v>13522.222222222223</v>
      </c>
    </row>
    <row r="48" spans="2:9" ht="18.75" customHeight="1" x14ac:dyDescent="0.25">
      <c r="B48" s="46">
        <v>46</v>
      </c>
      <c r="C48" s="47" t="s">
        <v>75</v>
      </c>
      <c r="D48" s="48" t="s">
        <v>76</v>
      </c>
      <c r="E48" s="49"/>
      <c r="F48" s="50">
        <v>21027.077497665734</v>
      </c>
      <c r="G48" s="51">
        <v>0.19</v>
      </c>
      <c r="H48" s="50">
        <f t="shared" si="0"/>
        <v>3995.1447245564896</v>
      </c>
      <c r="I48" s="52">
        <f t="shared" si="1"/>
        <v>25022.222222222223</v>
      </c>
    </row>
    <row r="49" spans="2:9" ht="18.75" customHeight="1" x14ac:dyDescent="0.25">
      <c r="B49" s="46">
        <v>47</v>
      </c>
      <c r="C49" s="47" t="s">
        <v>77</v>
      </c>
      <c r="D49" s="48" t="s">
        <v>11</v>
      </c>
      <c r="E49" s="49"/>
      <c r="F49" s="50">
        <v>215829.83193277312</v>
      </c>
      <c r="G49" s="51">
        <v>0.19</v>
      </c>
      <c r="H49" s="50">
        <f t="shared" si="0"/>
        <v>41007.668067226892</v>
      </c>
      <c r="I49" s="52">
        <f t="shared" si="1"/>
        <v>256837.5</v>
      </c>
    </row>
    <row r="50" spans="2:9" ht="18.75" customHeight="1" x14ac:dyDescent="0.25">
      <c r="B50" s="46">
        <v>48</v>
      </c>
      <c r="C50" s="47" t="s">
        <v>78</v>
      </c>
      <c r="D50" s="48" t="s">
        <v>76</v>
      </c>
      <c r="E50" s="49"/>
      <c r="F50" s="50">
        <v>215829.83193277312</v>
      </c>
      <c r="G50" s="51">
        <v>0.19</v>
      </c>
      <c r="H50" s="50">
        <f t="shared" si="0"/>
        <v>41007.668067226892</v>
      </c>
      <c r="I50" s="52">
        <f t="shared" si="1"/>
        <v>256837.5</v>
      </c>
    </row>
    <row r="51" spans="2:9" ht="18.75" customHeight="1" x14ac:dyDescent="0.25">
      <c r="B51" s="46">
        <v>49</v>
      </c>
      <c r="C51" s="47" t="s">
        <v>79</v>
      </c>
      <c r="D51" s="48" t="s">
        <v>76</v>
      </c>
      <c r="E51" s="49"/>
      <c r="F51" s="50">
        <v>528949.57983193279</v>
      </c>
      <c r="G51" s="51">
        <v>0.19</v>
      </c>
      <c r="H51" s="50">
        <f t="shared" si="0"/>
        <v>100500.42016806723</v>
      </c>
      <c r="I51" s="52">
        <f t="shared" si="1"/>
        <v>629450</v>
      </c>
    </row>
    <row r="52" spans="2:9" ht="18.75" customHeight="1" x14ac:dyDescent="0.25">
      <c r="B52" s="46">
        <v>50</v>
      </c>
      <c r="C52" s="47" t="s">
        <v>80</v>
      </c>
      <c r="D52" s="48" t="s">
        <v>11</v>
      </c>
      <c r="E52" s="49"/>
      <c r="F52" s="50">
        <v>5443.510737628385</v>
      </c>
      <c r="G52" s="51">
        <v>0.19</v>
      </c>
      <c r="H52" s="50">
        <f t="shared" si="0"/>
        <v>1034.2670401493931</v>
      </c>
      <c r="I52" s="52">
        <f t="shared" si="1"/>
        <v>6477.7777777777783</v>
      </c>
    </row>
    <row r="53" spans="2:9" ht="18.75" customHeight="1" x14ac:dyDescent="0.25">
      <c r="B53" s="46">
        <v>51</v>
      </c>
      <c r="C53" s="47" t="s">
        <v>81</v>
      </c>
      <c r="D53" s="48" t="s">
        <v>11</v>
      </c>
      <c r="E53" s="49"/>
      <c r="F53" s="50">
        <v>50756.302521008402</v>
      </c>
      <c r="G53" s="51">
        <v>0.19</v>
      </c>
      <c r="H53" s="50">
        <f t="shared" si="0"/>
        <v>9643.6974789915967</v>
      </c>
      <c r="I53" s="52">
        <f t="shared" si="1"/>
        <v>60400</v>
      </c>
    </row>
    <row r="54" spans="2:9" ht="18.75" customHeight="1" x14ac:dyDescent="0.25">
      <c r="B54" s="46">
        <v>52</v>
      </c>
      <c r="C54" s="47" t="s">
        <v>82</v>
      </c>
      <c r="D54" s="48" t="s">
        <v>11</v>
      </c>
      <c r="E54" s="49"/>
      <c r="F54" s="50">
        <v>675913.86554621859</v>
      </c>
      <c r="G54" s="51">
        <v>0.19</v>
      </c>
      <c r="H54" s="50">
        <f t="shared" si="0"/>
        <v>128423.63445378153</v>
      </c>
      <c r="I54" s="52">
        <f t="shared" si="1"/>
        <v>804337.50000000012</v>
      </c>
    </row>
    <row r="55" spans="2:9" ht="18.75" customHeight="1" x14ac:dyDescent="0.25">
      <c r="B55" s="46">
        <v>53</v>
      </c>
      <c r="C55" s="47" t="s">
        <v>83</v>
      </c>
      <c r="D55" s="48" t="s">
        <v>11</v>
      </c>
      <c r="E55" s="49"/>
      <c r="F55" s="50">
        <v>77174.369747899153</v>
      </c>
      <c r="G55" s="51">
        <v>0.19</v>
      </c>
      <c r="H55" s="50">
        <f t="shared" si="0"/>
        <v>14663.130252100838</v>
      </c>
      <c r="I55" s="52">
        <f t="shared" si="1"/>
        <v>91837.499999999985</v>
      </c>
    </row>
    <row r="56" spans="2:9" ht="18.75" customHeight="1" x14ac:dyDescent="0.25">
      <c r="B56" s="46">
        <v>54</v>
      </c>
      <c r="C56" s="47" t="s">
        <v>84</v>
      </c>
      <c r="D56" s="48" t="s">
        <v>11</v>
      </c>
      <c r="E56" s="49"/>
      <c r="F56" s="50">
        <v>58161.76470588235</v>
      </c>
      <c r="G56" s="51">
        <v>0.19</v>
      </c>
      <c r="H56" s="50">
        <f t="shared" si="0"/>
        <v>11050.735294117647</v>
      </c>
      <c r="I56" s="52">
        <f t="shared" si="1"/>
        <v>69212.5</v>
      </c>
    </row>
    <row r="57" spans="2:9" ht="18.75" customHeight="1" x14ac:dyDescent="0.25">
      <c r="B57" s="46">
        <v>55</v>
      </c>
      <c r="C57" s="47" t="s">
        <v>85</v>
      </c>
      <c r="D57" s="48" t="s">
        <v>11</v>
      </c>
      <c r="E57" s="49"/>
      <c r="F57" s="50">
        <v>17236.22782446312</v>
      </c>
      <c r="G57" s="51">
        <v>0.19</v>
      </c>
      <c r="H57" s="50">
        <f t="shared" si="0"/>
        <v>3274.8832866479929</v>
      </c>
      <c r="I57" s="52">
        <f t="shared" si="1"/>
        <v>20511.111111111113</v>
      </c>
    </row>
    <row r="58" spans="2:9" ht="18.75" customHeight="1" x14ac:dyDescent="0.25">
      <c r="B58" s="46">
        <v>56</v>
      </c>
      <c r="C58" s="47" t="s">
        <v>86</v>
      </c>
      <c r="D58" s="48" t="s">
        <v>87</v>
      </c>
      <c r="E58" s="49"/>
      <c r="F58" s="50">
        <v>371397.0588235294</v>
      </c>
      <c r="G58" s="51">
        <v>0.19</v>
      </c>
      <c r="H58" s="50">
        <f t="shared" si="0"/>
        <v>70565.441176470587</v>
      </c>
      <c r="I58" s="52">
        <f t="shared" si="1"/>
        <v>441962.5</v>
      </c>
    </row>
    <row r="59" spans="2:9" ht="18.75" customHeight="1" x14ac:dyDescent="0.25">
      <c r="B59" s="46">
        <v>57</v>
      </c>
      <c r="C59" s="47" t="s">
        <v>88</v>
      </c>
      <c r="D59" s="48" t="s">
        <v>11</v>
      </c>
      <c r="E59" s="49"/>
      <c r="F59" s="50">
        <v>41460.084033613442</v>
      </c>
      <c r="G59" s="51">
        <v>0.19</v>
      </c>
      <c r="H59" s="50">
        <f t="shared" si="0"/>
        <v>7877.4159663865539</v>
      </c>
      <c r="I59" s="52">
        <f t="shared" si="1"/>
        <v>49337.5</v>
      </c>
    </row>
    <row r="60" spans="2:9" ht="18.75" customHeight="1" x14ac:dyDescent="0.25">
      <c r="B60" s="46">
        <v>58</v>
      </c>
      <c r="C60" s="47" t="s">
        <v>89</v>
      </c>
      <c r="D60" s="48" t="s">
        <v>26</v>
      </c>
      <c r="E60" s="49"/>
      <c r="F60" s="50">
        <v>253644.95798319325</v>
      </c>
      <c r="G60" s="51">
        <v>0.19</v>
      </c>
      <c r="H60" s="50">
        <f t="shared" si="0"/>
        <v>48192.542016806721</v>
      </c>
      <c r="I60" s="52">
        <f t="shared" si="1"/>
        <v>301837.5</v>
      </c>
    </row>
    <row r="61" spans="2:9" ht="18.75" customHeight="1" x14ac:dyDescent="0.25">
      <c r="B61" s="46">
        <v>59</v>
      </c>
      <c r="C61" s="47" t="s">
        <v>90</v>
      </c>
      <c r="D61" s="48" t="s">
        <v>11</v>
      </c>
      <c r="E61" s="49"/>
      <c r="F61" s="50">
        <v>37258.403361344535</v>
      </c>
      <c r="G61" s="51">
        <v>0.19</v>
      </c>
      <c r="H61" s="50">
        <f t="shared" si="0"/>
        <v>7079.0966386554619</v>
      </c>
      <c r="I61" s="52">
        <f t="shared" si="1"/>
        <v>44337.5</v>
      </c>
    </row>
    <row r="62" spans="2:9" ht="18.75" customHeight="1" x14ac:dyDescent="0.25">
      <c r="B62" s="46">
        <v>60</v>
      </c>
      <c r="C62" s="47" t="s">
        <v>91</v>
      </c>
      <c r="D62" s="48" t="s">
        <v>92</v>
      </c>
      <c r="E62" s="49"/>
      <c r="F62" s="50">
        <v>78329.831932773115</v>
      </c>
      <c r="G62" s="51">
        <v>0.19</v>
      </c>
      <c r="H62" s="50">
        <f t="shared" si="0"/>
        <v>14882.668067226892</v>
      </c>
      <c r="I62" s="52">
        <f t="shared" si="1"/>
        <v>93212.5</v>
      </c>
    </row>
    <row r="63" spans="2:9" ht="18.75" customHeight="1" x14ac:dyDescent="0.25">
      <c r="B63" s="46">
        <v>61</v>
      </c>
      <c r="C63" s="47" t="s">
        <v>93</v>
      </c>
      <c r="D63" s="48" t="s">
        <v>92</v>
      </c>
      <c r="E63" s="49"/>
      <c r="F63" s="50">
        <v>67846.638655462186</v>
      </c>
      <c r="G63" s="51">
        <v>0.19</v>
      </c>
      <c r="H63" s="50">
        <f t="shared" si="0"/>
        <v>12890.861344537816</v>
      </c>
      <c r="I63" s="52">
        <f t="shared" si="1"/>
        <v>80737.5</v>
      </c>
    </row>
    <row r="64" spans="2:9" ht="18.75" customHeight="1" x14ac:dyDescent="0.25">
      <c r="B64" s="46">
        <v>62</v>
      </c>
      <c r="C64" s="47" t="s">
        <v>94</v>
      </c>
      <c r="D64" s="48" t="s">
        <v>11</v>
      </c>
      <c r="E64" s="49"/>
      <c r="F64" s="50">
        <v>56271.008403361346</v>
      </c>
      <c r="G64" s="51">
        <v>0.19</v>
      </c>
      <c r="H64" s="50">
        <f t="shared" si="0"/>
        <v>10691.491596638656</v>
      </c>
      <c r="I64" s="52">
        <f t="shared" si="1"/>
        <v>66962.5</v>
      </c>
    </row>
    <row r="65" spans="2:9" ht="18.75" customHeight="1" x14ac:dyDescent="0.25">
      <c r="B65" s="46">
        <v>63</v>
      </c>
      <c r="C65" s="47" t="s">
        <v>95</v>
      </c>
      <c r="D65" s="48" t="s">
        <v>11</v>
      </c>
      <c r="E65" s="49"/>
      <c r="F65" s="50">
        <v>20233.426704014939</v>
      </c>
      <c r="G65" s="51">
        <v>0.19</v>
      </c>
      <c r="H65" s="50">
        <f t="shared" si="0"/>
        <v>3844.3510737628385</v>
      </c>
      <c r="I65" s="52">
        <f t="shared" si="1"/>
        <v>24077.777777777777</v>
      </c>
    </row>
    <row r="66" spans="2:9" ht="18.75" customHeight="1" x14ac:dyDescent="0.25">
      <c r="B66" s="46">
        <v>64</v>
      </c>
      <c r="C66" s="47" t="s">
        <v>96</v>
      </c>
      <c r="D66" s="48" t="s">
        <v>11</v>
      </c>
      <c r="E66" s="49"/>
      <c r="F66" s="50">
        <v>43560.924369747896</v>
      </c>
      <c r="G66" s="51">
        <v>0.19</v>
      </c>
      <c r="H66" s="50">
        <f t="shared" si="0"/>
        <v>8276.5756302521004</v>
      </c>
      <c r="I66" s="52">
        <f t="shared" si="1"/>
        <v>51837.5</v>
      </c>
    </row>
    <row r="67" spans="2:9" ht="18.75" customHeight="1" x14ac:dyDescent="0.25">
      <c r="B67" s="46">
        <v>65</v>
      </c>
      <c r="C67" s="47" t="s">
        <v>97</v>
      </c>
      <c r="D67" s="48" t="s">
        <v>11</v>
      </c>
      <c r="E67" s="49"/>
      <c r="F67" s="50">
        <v>12577.030812324929</v>
      </c>
      <c r="G67" s="51">
        <v>0.19</v>
      </c>
      <c r="H67" s="50">
        <f t="shared" si="0"/>
        <v>2389.6358543417364</v>
      </c>
      <c r="I67" s="52">
        <f t="shared" si="1"/>
        <v>14966.666666666664</v>
      </c>
    </row>
    <row r="68" spans="2:9" ht="18.75" customHeight="1" x14ac:dyDescent="0.25">
      <c r="B68" s="46">
        <v>66</v>
      </c>
      <c r="C68" s="47" t="s">
        <v>98</v>
      </c>
      <c r="D68" s="48" t="s">
        <v>11</v>
      </c>
      <c r="E68" s="49"/>
      <c r="F68" s="50">
        <v>16302.521008403362</v>
      </c>
      <c r="G68" s="51">
        <v>0.19</v>
      </c>
      <c r="H68" s="50">
        <f t="shared" ref="H68:H131" si="2">+F68*G68</f>
        <v>3097.4789915966389</v>
      </c>
      <c r="I68" s="52">
        <f t="shared" ref="I68:I131" si="3">+H68+F68</f>
        <v>19400</v>
      </c>
    </row>
    <row r="69" spans="2:9" ht="18.75" customHeight="1" x14ac:dyDescent="0.25">
      <c r="B69" s="46">
        <v>67</v>
      </c>
      <c r="C69" s="47" t="s">
        <v>99</v>
      </c>
      <c r="D69" s="48" t="s">
        <v>11</v>
      </c>
      <c r="E69" s="49"/>
      <c r="F69" s="50">
        <v>16395.891690009335</v>
      </c>
      <c r="G69" s="51">
        <v>0.19</v>
      </c>
      <c r="H69" s="50">
        <f t="shared" si="2"/>
        <v>3115.2194211017736</v>
      </c>
      <c r="I69" s="52">
        <f t="shared" si="3"/>
        <v>19511.111111111109</v>
      </c>
    </row>
    <row r="70" spans="2:9" ht="18.75" customHeight="1" x14ac:dyDescent="0.25">
      <c r="B70" s="46">
        <v>68</v>
      </c>
      <c r="C70" s="47" t="s">
        <v>100</v>
      </c>
      <c r="D70" s="48" t="s">
        <v>11</v>
      </c>
      <c r="E70" s="49"/>
      <c r="F70" s="50">
        <v>10980.392156862747</v>
      </c>
      <c r="G70" s="51">
        <v>0.19</v>
      </c>
      <c r="H70" s="50">
        <f t="shared" si="2"/>
        <v>2086.2745098039218</v>
      </c>
      <c r="I70" s="52">
        <f t="shared" si="3"/>
        <v>13066.666666666668</v>
      </c>
    </row>
    <row r="71" spans="2:9" ht="18.75" customHeight="1" x14ac:dyDescent="0.25">
      <c r="B71" s="46">
        <v>69</v>
      </c>
      <c r="C71" s="47" t="s">
        <v>101</v>
      </c>
      <c r="D71" s="48" t="s">
        <v>11</v>
      </c>
      <c r="E71" s="49"/>
      <c r="F71" s="50">
        <v>172762.6050420168</v>
      </c>
      <c r="G71" s="51">
        <v>0.19</v>
      </c>
      <c r="H71" s="50">
        <f t="shared" si="2"/>
        <v>32824.89495798319</v>
      </c>
      <c r="I71" s="52">
        <f t="shared" si="3"/>
        <v>205587.5</v>
      </c>
    </row>
    <row r="72" spans="2:9" ht="18.75" customHeight="1" x14ac:dyDescent="0.25">
      <c r="B72" s="46">
        <v>70</v>
      </c>
      <c r="C72" s="47" t="s">
        <v>102</v>
      </c>
      <c r="D72" s="48" t="s">
        <v>11</v>
      </c>
      <c r="E72" s="49"/>
      <c r="F72" s="50">
        <v>66670.168067226885</v>
      </c>
      <c r="G72" s="51">
        <v>0.19</v>
      </c>
      <c r="H72" s="50">
        <f t="shared" si="2"/>
        <v>12667.331932773108</v>
      </c>
      <c r="I72" s="52">
        <f t="shared" si="3"/>
        <v>79337.5</v>
      </c>
    </row>
    <row r="73" spans="2:9" ht="18.75" customHeight="1" x14ac:dyDescent="0.25">
      <c r="B73" s="46">
        <v>71</v>
      </c>
      <c r="C73" s="47" t="s">
        <v>103</v>
      </c>
      <c r="D73" s="48" t="s">
        <v>87</v>
      </c>
      <c r="E73" s="49"/>
      <c r="F73" s="50">
        <v>87048.319327731093</v>
      </c>
      <c r="G73" s="51">
        <v>0.19</v>
      </c>
      <c r="H73" s="50">
        <f t="shared" si="2"/>
        <v>16539.180672268907</v>
      </c>
      <c r="I73" s="52">
        <f t="shared" si="3"/>
        <v>103587.5</v>
      </c>
    </row>
    <row r="74" spans="2:9" ht="18.75" customHeight="1" x14ac:dyDescent="0.25">
      <c r="B74" s="46">
        <v>72</v>
      </c>
      <c r="C74" s="47" t="s">
        <v>104</v>
      </c>
      <c r="D74" s="48" t="s">
        <v>87</v>
      </c>
      <c r="E74" s="49"/>
      <c r="F74" s="50">
        <v>86628.151260504193</v>
      </c>
      <c r="G74" s="51">
        <v>0.19</v>
      </c>
      <c r="H74" s="50">
        <f t="shared" si="2"/>
        <v>16459.348739495796</v>
      </c>
      <c r="I74" s="52">
        <f t="shared" si="3"/>
        <v>103087.49999999999</v>
      </c>
    </row>
    <row r="75" spans="2:9" ht="18.75" customHeight="1" x14ac:dyDescent="0.25">
      <c r="B75" s="46">
        <v>73</v>
      </c>
      <c r="C75" s="47" t="s">
        <v>105</v>
      </c>
      <c r="D75" s="48" t="s">
        <v>87</v>
      </c>
      <c r="E75" s="49"/>
      <c r="F75" s="50">
        <v>18179.271708683475</v>
      </c>
      <c r="G75" s="51">
        <v>0.19</v>
      </c>
      <c r="H75" s="50">
        <f t="shared" si="2"/>
        <v>3454.0616246498603</v>
      </c>
      <c r="I75" s="52">
        <f t="shared" si="3"/>
        <v>21633.333333333336</v>
      </c>
    </row>
    <row r="76" spans="2:9" ht="18.75" customHeight="1" x14ac:dyDescent="0.25">
      <c r="B76" s="46">
        <v>74</v>
      </c>
      <c r="C76" s="47" t="s">
        <v>106</v>
      </c>
      <c r="D76" s="48" t="s">
        <v>11</v>
      </c>
      <c r="E76" s="49"/>
      <c r="F76" s="50">
        <v>17245.564892623715</v>
      </c>
      <c r="G76" s="51">
        <v>0.19</v>
      </c>
      <c r="H76" s="50">
        <f t="shared" si="2"/>
        <v>3276.6573295985058</v>
      </c>
      <c r="I76" s="52">
        <f t="shared" si="3"/>
        <v>20522.222222222223</v>
      </c>
    </row>
    <row r="77" spans="2:9" ht="18.75" customHeight="1" x14ac:dyDescent="0.25">
      <c r="B77" s="46">
        <v>75</v>
      </c>
      <c r="C77" s="47" t="s">
        <v>107</v>
      </c>
      <c r="D77" s="48" t="s">
        <v>11</v>
      </c>
      <c r="E77" s="49"/>
      <c r="F77" s="50">
        <v>9393.0905695611564</v>
      </c>
      <c r="G77" s="51">
        <v>0.19</v>
      </c>
      <c r="H77" s="50">
        <f t="shared" si="2"/>
        <v>1784.6872082166196</v>
      </c>
      <c r="I77" s="52">
        <f t="shared" si="3"/>
        <v>11177.777777777776</v>
      </c>
    </row>
    <row r="78" spans="2:9" ht="18.75" customHeight="1" x14ac:dyDescent="0.25">
      <c r="B78" s="46">
        <v>76</v>
      </c>
      <c r="C78" s="47" t="s">
        <v>108</v>
      </c>
      <c r="D78" s="48" t="s">
        <v>11</v>
      </c>
      <c r="E78" s="49"/>
      <c r="F78" s="50">
        <v>11643.323996265173</v>
      </c>
      <c r="G78" s="51">
        <v>0.19</v>
      </c>
      <c r="H78" s="50">
        <f t="shared" si="2"/>
        <v>2212.2315592903828</v>
      </c>
      <c r="I78" s="52">
        <f t="shared" si="3"/>
        <v>13855.555555555557</v>
      </c>
    </row>
    <row r="79" spans="2:9" ht="18.75" customHeight="1" x14ac:dyDescent="0.25">
      <c r="B79" s="46">
        <v>77</v>
      </c>
      <c r="C79" s="47" t="s">
        <v>109</v>
      </c>
      <c r="D79" s="48" t="s">
        <v>11</v>
      </c>
      <c r="E79" s="49"/>
      <c r="F79" s="50">
        <v>47674.36974789916</v>
      </c>
      <c r="G79" s="51">
        <v>0.19</v>
      </c>
      <c r="H79" s="50">
        <f t="shared" si="2"/>
        <v>9058.1302521008402</v>
      </c>
      <c r="I79" s="52">
        <f t="shared" si="3"/>
        <v>56732.5</v>
      </c>
    </row>
    <row r="80" spans="2:9" ht="18.75" customHeight="1" x14ac:dyDescent="0.25">
      <c r="B80" s="46">
        <v>78</v>
      </c>
      <c r="C80" s="47" t="s">
        <v>110</v>
      </c>
      <c r="D80" s="48" t="s">
        <v>11</v>
      </c>
      <c r="E80" s="49"/>
      <c r="F80" s="50">
        <v>47674.36974789916</v>
      </c>
      <c r="G80" s="51">
        <v>0.19</v>
      </c>
      <c r="H80" s="50">
        <f t="shared" si="2"/>
        <v>9058.1302521008402</v>
      </c>
      <c r="I80" s="52">
        <f t="shared" si="3"/>
        <v>56732.5</v>
      </c>
    </row>
    <row r="81" spans="2:9" ht="18.75" customHeight="1" x14ac:dyDescent="0.25">
      <c r="B81" s="46">
        <v>79</v>
      </c>
      <c r="C81" s="47" t="s">
        <v>111</v>
      </c>
      <c r="D81" s="48" t="s">
        <v>11</v>
      </c>
      <c r="E81" s="49"/>
      <c r="F81" s="50">
        <v>82531.512605042008</v>
      </c>
      <c r="G81" s="51">
        <v>0.19</v>
      </c>
      <c r="H81" s="50">
        <f t="shared" si="2"/>
        <v>15680.987394957981</v>
      </c>
      <c r="I81" s="52">
        <f t="shared" si="3"/>
        <v>98212.499999999985</v>
      </c>
    </row>
    <row r="82" spans="2:9" ht="18.75" customHeight="1" x14ac:dyDescent="0.25">
      <c r="B82" s="46">
        <v>80</v>
      </c>
      <c r="C82" s="47" t="s">
        <v>112</v>
      </c>
      <c r="D82" s="48" t="s">
        <v>11</v>
      </c>
      <c r="E82" s="49"/>
      <c r="F82" s="50">
        <v>9495.7983193277323</v>
      </c>
      <c r="G82" s="51">
        <v>0.19</v>
      </c>
      <c r="H82" s="50">
        <f t="shared" si="2"/>
        <v>1804.201680672269</v>
      </c>
      <c r="I82" s="52">
        <f t="shared" si="3"/>
        <v>11300.000000000002</v>
      </c>
    </row>
    <row r="83" spans="2:9" ht="18.75" customHeight="1" x14ac:dyDescent="0.25">
      <c r="B83" s="46">
        <v>81</v>
      </c>
      <c r="C83" s="47" t="s">
        <v>113</v>
      </c>
      <c r="D83" s="48" t="s">
        <v>11</v>
      </c>
      <c r="E83" s="49"/>
      <c r="F83" s="50">
        <v>194296.21848739497</v>
      </c>
      <c r="G83" s="51">
        <v>0.19</v>
      </c>
      <c r="H83" s="50">
        <f t="shared" si="2"/>
        <v>36916.281512605048</v>
      </c>
      <c r="I83" s="52">
        <f t="shared" si="3"/>
        <v>231212.50000000003</v>
      </c>
    </row>
    <row r="84" spans="2:9" ht="18.75" customHeight="1" x14ac:dyDescent="0.25">
      <c r="B84" s="46">
        <v>82</v>
      </c>
      <c r="C84" s="47" t="s">
        <v>114</v>
      </c>
      <c r="D84" s="48" t="s">
        <v>34</v>
      </c>
      <c r="E84" s="49"/>
      <c r="F84" s="50">
        <v>16311.858076563958</v>
      </c>
      <c r="G84" s="51">
        <v>0.19</v>
      </c>
      <c r="H84" s="50">
        <f t="shared" si="2"/>
        <v>3099.2530345471519</v>
      </c>
      <c r="I84" s="52">
        <f t="shared" si="3"/>
        <v>19411.111111111109</v>
      </c>
    </row>
    <row r="85" spans="2:9" ht="18.75" customHeight="1" x14ac:dyDescent="0.25">
      <c r="B85" s="46">
        <v>83</v>
      </c>
      <c r="C85" s="47" t="s">
        <v>115</v>
      </c>
      <c r="D85" s="48" t="s">
        <v>11</v>
      </c>
      <c r="E85" s="49"/>
      <c r="F85" s="50">
        <v>22337.06816059757</v>
      </c>
      <c r="G85" s="51">
        <v>0.19</v>
      </c>
      <c r="H85" s="50">
        <f t="shared" si="2"/>
        <v>4244.042950513538</v>
      </c>
      <c r="I85" s="52">
        <f t="shared" si="3"/>
        <v>26581.111111111109</v>
      </c>
    </row>
    <row r="86" spans="2:9" ht="18.75" customHeight="1" x14ac:dyDescent="0.25">
      <c r="B86" s="46">
        <v>84</v>
      </c>
      <c r="C86" s="47" t="s">
        <v>116</v>
      </c>
      <c r="D86" s="48" t="s">
        <v>11</v>
      </c>
      <c r="E86" s="49"/>
      <c r="F86" s="50">
        <v>15378.151260504203</v>
      </c>
      <c r="G86" s="51">
        <v>0.19</v>
      </c>
      <c r="H86" s="50">
        <f t="shared" si="2"/>
        <v>2921.8487394957983</v>
      </c>
      <c r="I86" s="52">
        <f t="shared" si="3"/>
        <v>18300</v>
      </c>
    </row>
    <row r="87" spans="2:9" ht="18.75" customHeight="1" x14ac:dyDescent="0.25">
      <c r="B87" s="46">
        <v>85</v>
      </c>
      <c r="C87" s="47" t="s">
        <v>117</v>
      </c>
      <c r="D87" s="48" t="s">
        <v>11</v>
      </c>
      <c r="E87" s="49"/>
      <c r="F87" s="50">
        <v>51964.28571428571</v>
      </c>
      <c r="G87" s="51">
        <v>0.19</v>
      </c>
      <c r="H87" s="50">
        <f t="shared" si="2"/>
        <v>9873.2142857142844</v>
      </c>
      <c r="I87" s="52">
        <f t="shared" si="3"/>
        <v>61837.499999999993</v>
      </c>
    </row>
    <row r="88" spans="2:9" ht="18.75" customHeight="1" x14ac:dyDescent="0.25">
      <c r="B88" s="46">
        <v>86</v>
      </c>
      <c r="C88" s="47" t="s">
        <v>118</v>
      </c>
      <c r="D88" s="48" t="s">
        <v>11</v>
      </c>
      <c r="E88" s="49"/>
      <c r="F88" s="50">
        <v>10500.46685340803</v>
      </c>
      <c r="G88" s="51">
        <v>0.19</v>
      </c>
      <c r="H88" s="50">
        <f t="shared" si="2"/>
        <v>1995.0887021475257</v>
      </c>
      <c r="I88" s="52">
        <f t="shared" si="3"/>
        <v>12495.555555555557</v>
      </c>
    </row>
    <row r="89" spans="2:9" ht="18.75" customHeight="1" x14ac:dyDescent="0.25">
      <c r="B89" s="46">
        <v>87</v>
      </c>
      <c r="C89" s="47" t="s">
        <v>119</v>
      </c>
      <c r="D89" s="48" t="s">
        <v>11</v>
      </c>
      <c r="E89" s="49"/>
      <c r="F89" s="50">
        <v>14444.444444444443</v>
      </c>
      <c r="G89" s="51">
        <v>0.19</v>
      </c>
      <c r="H89" s="50">
        <f t="shared" si="2"/>
        <v>2744.4444444444443</v>
      </c>
      <c r="I89" s="52">
        <f t="shared" si="3"/>
        <v>17188.888888888887</v>
      </c>
    </row>
    <row r="90" spans="2:9" ht="18.75" customHeight="1" x14ac:dyDescent="0.25">
      <c r="B90" s="46">
        <v>88</v>
      </c>
      <c r="C90" s="47" t="s">
        <v>120</v>
      </c>
      <c r="D90" s="48" t="s">
        <v>11</v>
      </c>
      <c r="E90" s="49"/>
      <c r="F90" s="50">
        <v>6050.4201680672259</v>
      </c>
      <c r="G90" s="51">
        <v>0.19</v>
      </c>
      <c r="H90" s="50">
        <f t="shared" si="2"/>
        <v>1149.579831932773</v>
      </c>
      <c r="I90" s="52">
        <f t="shared" si="3"/>
        <v>7199.9999999999991</v>
      </c>
    </row>
    <row r="91" spans="2:9" ht="18.75" customHeight="1" x14ac:dyDescent="0.25">
      <c r="B91" s="46">
        <v>89</v>
      </c>
      <c r="C91" s="47" t="s">
        <v>121</v>
      </c>
      <c r="D91" s="48" t="s">
        <v>11</v>
      </c>
      <c r="E91" s="49"/>
      <c r="F91" s="50">
        <v>24799.253034547153</v>
      </c>
      <c r="G91" s="51">
        <v>0.19</v>
      </c>
      <c r="H91" s="50">
        <f t="shared" si="2"/>
        <v>4711.858076563959</v>
      </c>
      <c r="I91" s="52">
        <f t="shared" si="3"/>
        <v>29511.111111111113</v>
      </c>
    </row>
    <row r="92" spans="2:9" ht="18.75" customHeight="1" x14ac:dyDescent="0.25">
      <c r="B92" s="46">
        <v>90</v>
      </c>
      <c r="C92" s="47" t="s">
        <v>122</v>
      </c>
      <c r="D92" s="48" t="s">
        <v>11</v>
      </c>
      <c r="E92" s="49"/>
      <c r="F92" s="50">
        <v>35252.100840336134</v>
      </c>
      <c r="G92" s="51">
        <v>0.19</v>
      </c>
      <c r="H92" s="50">
        <f t="shared" si="2"/>
        <v>6697.8991596638652</v>
      </c>
      <c r="I92" s="52">
        <f t="shared" si="3"/>
        <v>41950</v>
      </c>
    </row>
    <row r="93" spans="2:9" ht="18.75" customHeight="1" x14ac:dyDescent="0.25">
      <c r="B93" s="46">
        <v>91</v>
      </c>
      <c r="C93" s="47" t="s">
        <v>123</v>
      </c>
      <c r="D93" s="48" t="s">
        <v>11</v>
      </c>
      <c r="E93" s="49"/>
      <c r="F93" s="50">
        <v>32006.302521008405</v>
      </c>
      <c r="G93" s="51">
        <v>0.19</v>
      </c>
      <c r="H93" s="50">
        <f t="shared" si="2"/>
        <v>6081.1974789915967</v>
      </c>
      <c r="I93" s="52">
        <f t="shared" si="3"/>
        <v>38087.5</v>
      </c>
    </row>
    <row r="94" spans="2:9" ht="18.75" customHeight="1" x14ac:dyDescent="0.25">
      <c r="B94" s="46">
        <v>92</v>
      </c>
      <c r="C94" s="47" t="s">
        <v>124</v>
      </c>
      <c r="D94" s="48" t="s">
        <v>11</v>
      </c>
      <c r="E94" s="49"/>
      <c r="F94" s="50">
        <v>32006.302521008405</v>
      </c>
      <c r="G94" s="51">
        <v>0.19</v>
      </c>
      <c r="H94" s="50">
        <f t="shared" si="2"/>
        <v>6081.1974789915967</v>
      </c>
      <c r="I94" s="52">
        <f t="shared" si="3"/>
        <v>38087.5</v>
      </c>
    </row>
    <row r="95" spans="2:9" ht="18.75" customHeight="1" x14ac:dyDescent="0.25">
      <c r="B95" s="46">
        <v>93</v>
      </c>
      <c r="C95" s="47" t="s">
        <v>125</v>
      </c>
      <c r="D95" s="48" t="s">
        <v>92</v>
      </c>
      <c r="E95" s="49"/>
      <c r="F95" s="50">
        <v>1376544.117647059</v>
      </c>
      <c r="G95" s="51">
        <v>0.19</v>
      </c>
      <c r="H95" s="50">
        <f t="shared" si="2"/>
        <v>261543.38235294123</v>
      </c>
      <c r="I95" s="52">
        <f t="shared" si="3"/>
        <v>1638087.5000000002</v>
      </c>
    </row>
    <row r="96" spans="2:9" ht="18.75" customHeight="1" x14ac:dyDescent="0.25">
      <c r="B96" s="46">
        <v>94</v>
      </c>
      <c r="C96" s="47" t="s">
        <v>126</v>
      </c>
      <c r="D96" s="48" t="s">
        <v>92</v>
      </c>
      <c r="E96" s="49"/>
      <c r="F96" s="50">
        <v>1376544.117647059</v>
      </c>
      <c r="G96" s="51">
        <v>0.19</v>
      </c>
      <c r="H96" s="50">
        <f t="shared" si="2"/>
        <v>261543.38235294123</v>
      </c>
      <c r="I96" s="52">
        <f t="shared" si="3"/>
        <v>1638087.5000000002</v>
      </c>
    </row>
    <row r="97" spans="2:9" ht="18.75" customHeight="1" x14ac:dyDescent="0.25">
      <c r="B97" s="46">
        <v>95</v>
      </c>
      <c r="C97" s="47" t="s">
        <v>127</v>
      </c>
      <c r="D97" s="48" t="s">
        <v>11</v>
      </c>
      <c r="E97" s="49"/>
      <c r="F97" s="50">
        <v>56691.176470588231</v>
      </c>
      <c r="G97" s="51">
        <v>0.19</v>
      </c>
      <c r="H97" s="50">
        <f t="shared" si="2"/>
        <v>10771.323529411764</v>
      </c>
      <c r="I97" s="52">
        <f t="shared" si="3"/>
        <v>67462.5</v>
      </c>
    </row>
    <row r="98" spans="2:9" ht="18.75" customHeight="1" x14ac:dyDescent="0.25">
      <c r="B98" s="46">
        <v>96</v>
      </c>
      <c r="C98" s="47" t="s">
        <v>128</v>
      </c>
      <c r="D98" s="48" t="s">
        <v>11</v>
      </c>
      <c r="E98" s="49"/>
      <c r="F98" s="50">
        <v>56691.176470588231</v>
      </c>
      <c r="G98" s="51">
        <v>0.19</v>
      </c>
      <c r="H98" s="50">
        <f t="shared" si="2"/>
        <v>10771.323529411764</v>
      </c>
      <c r="I98" s="52">
        <f t="shared" si="3"/>
        <v>67462.5</v>
      </c>
    </row>
    <row r="99" spans="2:9" ht="18.75" customHeight="1" x14ac:dyDescent="0.25">
      <c r="B99" s="46">
        <v>97</v>
      </c>
      <c r="C99" s="47" t="s">
        <v>129</v>
      </c>
      <c r="D99" s="48" t="s">
        <v>11</v>
      </c>
      <c r="E99" s="49"/>
      <c r="F99" s="50">
        <v>56691.176470588231</v>
      </c>
      <c r="G99" s="51">
        <v>0.19</v>
      </c>
      <c r="H99" s="50">
        <f t="shared" si="2"/>
        <v>10771.323529411764</v>
      </c>
      <c r="I99" s="52">
        <f t="shared" si="3"/>
        <v>67462.5</v>
      </c>
    </row>
    <row r="100" spans="2:9" ht="18.75" customHeight="1" x14ac:dyDescent="0.25">
      <c r="B100" s="46">
        <v>98</v>
      </c>
      <c r="C100" s="47" t="s">
        <v>130</v>
      </c>
      <c r="D100" s="48" t="s">
        <v>11</v>
      </c>
      <c r="E100" s="49"/>
      <c r="F100" s="50">
        <v>56691.176470588231</v>
      </c>
      <c r="G100" s="51">
        <v>0.19</v>
      </c>
      <c r="H100" s="50">
        <f t="shared" si="2"/>
        <v>10771.323529411764</v>
      </c>
      <c r="I100" s="52">
        <f t="shared" si="3"/>
        <v>67462.5</v>
      </c>
    </row>
    <row r="101" spans="2:9" ht="18.75" customHeight="1" x14ac:dyDescent="0.25">
      <c r="B101" s="46">
        <v>99</v>
      </c>
      <c r="C101" s="47" t="s">
        <v>131</v>
      </c>
      <c r="D101" s="48" t="s">
        <v>26</v>
      </c>
      <c r="E101" s="49"/>
      <c r="F101" s="50">
        <v>48907.563025210082</v>
      </c>
      <c r="G101" s="51">
        <v>0.19</v>
      </c>
      <c r="H101" s="50">
        <f t="shared" si="2"/>
        <v>9292.4369747899163</v>
      </c>
      <c r="I101" s="52">
        <f t="shared" si="3"/>
        <v>58200</v>
      </c>
    </row>
    <row r="102" spans="2:9" ht="18.75" customHeight="1" x14ac:dyDescent="0.25">
      <c r="B102" s="46">
        <v>100</v>
      </c>
      <c r="C102" s="47" t="s">
        <v>132</v>
      </c>
      <c r="D102" s="48" t="s">
        <v>11</v>
      </c>
      <c r="E102" s="49"/>
      <c r="F102" s="50">
        <v>35157.563025210082</v>
      </c>
      <c r="G102" s="51">
        <v>0.19</v>
      </c>
      <c r="H102" s="50">
        <f t="shared" si="2"/>
        <v>6679.9369747899154</v>
      </c>
      <c r="I102" s="52">
        <f t="shared" si="3"/>
        <v>41837.5</v>
      </c>
    </row>
    <row r="103" spans="2:9" ht="18.75" customHeight="1" x14ac:dyDescent="0.25">
      <c r="B103" s="46">
        <v>101</v>
      </c>
      <c r="C103" s="47" t="s">
        <v>133</v>
      </c>
      <c r="D103" s="48" t="s">
        <v>26</v>
      </c>
      <c r="E103" s="49"/>
      <c r="F103" s="50">
        <v>67531.512605042008</v>
      </c>
      <c r="G103" s="51">
        <v>0.19</v>
      </c>
      <c r="H103" s="50">
        <f t="shared" si="2"/>
        <v>12830.987394957981</v>
      </c>
      <c r="I103" s="52">
        <f t="shared" si="3"/>
        <v>80362.499999999985</v>
      </c>
    </row>
    <row r="104" spans="2:9" ht="18.75" customHeight="1" x14ac:dyDescent="0.25">
      <c r="B104" s="46">
        <v>102</v>
      </c>
      <c r="C104" s="47" t="s">
        <v>134</v>
      </c>
      <c r="D104" s="48" t="s">
        <v>11</v>
      </c>
      <c r="E104" s="49"/>
      <c r="F104" s="50">
        <v>50796.218487394959</v>
      </c>
      <c r="G104" s="51">
        <v>0.19</v>
      </c>
      <c r="H104" s="50">
        <f t="shared" si="2"/>
        <v>9651.2815126050427</v>
      </c>
      <c r="I104" s="52">
        <f t="shared" si="3"/>
        <v>60447.5</v>
      </c>
    </row>
    <row r="105" spans="2:9" ht="18.75" customHeight="1" x14ac:dyDescent="0.25">
      <c r="B105" s="46">
        <v>103</v>
      </c>
      <c r="C105" s="47" t="s">
        <v>135</v>
      </c>
      <c r="D105" s="48" t="s">
        <v>92</v>
      </c>
      <c r="E105" s="49"/>
      <c r="F105" s="50">
        <v>213728.99159663866</v>
      </c>
      <c r="G105" s="51">
        <v>0.19</v>
      </c>
      <c r="H105" s="50">
        <f t="shared" si="2"/>
        <v>40608.508403361346</v>
      </c>
      <c r="I105" s="52">
        <f t="shared" si="3"/>
        <v>254337.5</v>
      </c>
    </row>
    <row r="106" spans="2:9" ht="18.75" customHeight="1" x14ac:dyDescent="0.25">
      <c r="B106" s="46">
        <v>104</v>
      </c>
      <c r="C106" s="47" t="s">
        <v>136</v>
      </c>
      <c r="D106" s="48" t="s">
        <v>11</v>
      </c>
      <c r="E106" s="49"/>
      <c r="F106" s="50">
        <v>10709.617180205414</v>
      </c>
      <c r="G106" s="51">
        <v>0.19</v>
      </c>
      <c r="H106" s="50">
        <f t="shared" si="2"/>
        <v>2034.8272642390286</v>
      </c>
      <c r="I106" s="52">
        <f t="shared" si="3"/>
        <v>12744.444444444443</v>
      </c>
    </row>
    <row r="107" spans="2:9" ht="18.75" customHeight="1" x14ac:dyDescent="0.25">
      <c r="B107" s="46">
        <v>105</v>
      </c>
      <c r="C107" s="47" t="s">
        <v>137</v>
      </c>
      <c r="D107" s="48" t="s">
        <v>11</v>
      </c>
      <c r="E107" s="49"/>
      <c r="F107" s="50">
        <v>12577.030812324929</v>
      </c>
      <c r="G107" s="51">
        <v>0.19</v>
      </c>
      <c r="H107" s="50">
        <f t="shared" si="2"/>
        <v>2389.6358543417364</v>
      </c>
      <c r="I107" s="52">
        <f t="shared" si="3"/>
        <v>14966.666666666664</v>
      </c>
    </row>
    <row r="108" spans="2:9" ht="18.75" customHeight="1" x14ac:dyDescent="0.25">
      <c r="B108" s="46">
        <v>106</v>
      </c>
      <c r="C108" s="47" t="s">
        <v>138</v>
      </c>
      <c r="D108" s="48" t="s">
        <v>11</v>
      </c>
      <c r="E108" s="49"/>
      <c r="F108" s="50">
        <v>42510.504201680669</v>
      </c>
      <c r="G108" s="51">
        <v>0.19</v>
      </c>
      <c r="H108" s="50">
        <f t="shared" si="2"/>
        <v>8076.9957983193272</v>
      </c>
      <c r="I108" s="52">
        <f t="shared" si="3"/>
        <v>50587.5</v>
      </c>
    </row>
    <row r="109" spans="2:9" ht="18.75" customHeight="1" x14ac:dyDescent="0.25">
      <c r="B109" s="46">
        <v>107</v>
      </c>
      <c r="C109" s="47" t="s">
        <v>139</v>
      </c>
      <c r="D109" s="48" t="s">
        <v>11</v>
      </c>
      <c r="E109" s="49"/>
      <c r="F109" s="50">
        <v>3809.5238095238092</v>
      </c>
      <c r="G109" s="51">
        <v>0.19</v>
      </c>
      <c r="H109" s="50">
        <f t="shared" si="2"/>
        <v>723.80952380952374</v>
      </c>
      <c r="I109" s="52">
        <f t="shared" si="3"/>
        <v>4533.333333333333</v>
      </c>
    </row>
    <row r="110" spans="2:9" ht="18.75" customHeight="1" x14ac:dyDescent="0.25">
      <c r="B110" s="46">
        <v>108</v>
      </c>
      <c r="C110" s="47" t="s">
        <v>140</v>
      </c>
      <c r="D110" s="48" t="s">
        <v>34</v>
      </c>
      <c r="E110" s="49"/>
      <c r="F110" s="50">
        <v>85157.563025210067</v>
      </c>
      <c r="G110" s="51">
        <v>0.19</v>
      </c>
      <c r="H110" s="50">
        <f t="shared" si="2"/>
        <v>16179.936974789913</v>
      </c>
      <c r="I110" s="52">
        <f t="shared" si="3"/>
        <v>101337.49999999999</v>
      </c>
    </row>
    <row r="111" spans="2:9" ht="18.75" customHeight="1" x14ac:dyDescent="0.25">
      <c r="B111" s="46">
        <v>109</v>
      </c>
      <c r="C111" s="47" t="s">
        <v>141</v>
      </c>
      <c r="D111" s="48" t="s">
        <v>11</v>
      </c>
      <c r="E111" s="49"/>
      <c r="F111" s="50">
        <v>5014.0056022408962</v>
      </c>
      <c r="G111" s="51">
        <v>0.19</v>
      </c>
      <c r="H111" s="50">
        <f t="shared" si="2"/>
        <v>952.66106442577029</v>
      </c>
      <c r="I111" s="52">
        <f t="shared" si="3"/>
        <v>5966.6666666666661</v>
      </c>
    </row>
    <row r="112" spans="2:9" ht="18.75" customHeight="1" x14ac:dyDescent="0.25">
      <c r="B112" s="46">
        <v>110</v>
      </c>
      <c r="C112" s="47" t="s">
        <v>142</v>
      </c>
      <c r="D112" s="48" t="s">
        <v>11</v>
      </c>
      <c r="E112" s="49"/>
      <c r="F112" s="50">
        <v>2502.3342670401494</v>
      </c>
      <c r="G112" s="51">
        <v>0.19</v>
      </c>
      <c r="H112" s="50">
        <f t="shared" si="2"/>
        <v>475.4435107376284</v>
      </c>
      <c r="I112" s="52">
        <f t="shared" si="3"/>
        <v>2977.7777777777778</v>
      </c>
    </row>
    <row r="113" spans="2:9" ht="18.75" customHeight="1" x14ac:dyDescent="0.25">
      <c r="B113" s="46">
        <v>111</v>
      </c>
      <c r="C113" s="47" t="s">
        <v>143</v>
      </c>
      <c r="D113" s="48" t="s">
        <v>11</v>
      </c>
      <c r="E113" s="49"/>
      <c r="F113" s="50">
        <v>16311.858076563958</v>
      </c>
      <c r="G113" s="51">
        <v>0.19</v>
      </c>
      <c r="H113" s="50">
        <f t="shared" si="2"/>
        <v>3099.2530345471519</v>
      </c>
      <c r="I113" s="52">
        <f t="shared" si="3"/>
        <v>19411.111111111109</v>
      </c>
    </row>
    <row r="114" spans="2:9" ht="18.75" customHeight="1" x14ac:dyDescent="0.25">
      <c r="B114" s="46">
        <v>112</v>
      </c>
      <c r="C114" s="47" t="s">
        <v>144</v>
      </c>
      <c r="D114" s="48" t="s">
        <v>11</v>
      </c>
      <c r="E114" s="49"/>
      <c r="F114" s="50">
        <v>2507531.5126050417</v>
      </c>
      <c r="G114" s="51">
        <v>0.19</v>
      </c>
      <c r="H114" s="50">
        <f t="shared" si="2"/>
        <v>476430.98739495792</v>
      </c>
      <c r="I114" s="52">
        <f t="shared" si="3"/>
        <v>2983962.4999999995</v>
      </c>
    </row>
    <row r="115" spans="2:9" ht="18.75" customHeight="1" x14ac:dyDescent="0.25">
      <c r="B115" s="46">
        <v>113</v>
      </c>
      <c r="C115" s="47" t="s">
        <v>145</v>
      </c>
      <c r="D115" s="48" t="s">
        <v>11</v>
      </c>
      <c r="E115" s="49"/>
      <c r="F115" s="50">
        <v>13408.029878618114</v>
      </c>
      <c r="G115" s="51">
        <v>0.19</v>
      </c>
      <c r="H115" s="50">
        <f t="shared" si="2"/>
        <v>2547.5256769374419</v>
      </c>
      <c r="I115" s="52">
        <f t="shared" si="3"/>
        <v>15955.555555555555</v>
      </c>
    </row>
    <row r="116" spans="2:9" ht="18.75" customHeight="1" x14ac:dyDescent="0.25">
      <c r="B116" s="46">
        <v>114</v>
      </c>
      <c r="C116" s="47" t="s">
        <v>146</v>
      </c>
      <c r="D116" s="48" t="s">
        <v>11</v>
      </c>
      <c r="E116" s="49"/>
      <c r="F116" s="50">
        <v>24799.253034547153</v>
      </c>
      <c r="G116" s="51">
        <v>0.19</v>
      </c>
      <c r="H116" s="50">
        <f t="shared" si="2"/>
        <v>4711.858076563959</v>
      </c>
      <c r="I116" s="52">
        <f t="shared" si="3"/>
        <v>29511.111111111113</v>
      </c>
    </row>
    <row r="117" spans="2:9" ht="18.75" customHeight="1" x14ac:dyDescent="0.25">
      <c r="B117" s="46">
        <v>115</v>
      </c>
      <c r="C117" s="47" t="s">
        <v>147</v>
      </c>
      <c r="D117" s="48" t="s">
        <v>11</v>
      </c>
      <c r="E117" s="49"/>
      <c r="F117" s="50">
        <v>35157.563025210082</v>
      </c>
      <c r="G117" s="51">
        <v>0.19</v>
      </c>
      <c r="H117" s="50">
        <f t="shared" si="2"/>
        <v>6679.9369747899154</v>
      </c>
      <c r="I117" s="52">
        <f t="shared" si="3"/>
        <v>41837.5</v>
      </c>
    </row>
    <row r="118" spans="2:9" ht="18.75" customHeight="1" x14ac:dyDescent="0.25">
      <c r="B118" s="46">
        <v>116</v>
      </c>
      <c r="C118" s="47" t="s">
        <v>148</v>
      </c>
      <c r="D118" s="48" t="s">
        <v>11</v>
      </c>
      <c r="E118" s="49"/>
      <c r="F118" s="50">
        <v>32006.302521008405</v>
      </c>
      <c r="G118" s="51">
        <v>0.19</v>
      </c>
      <c r="H118" s="50">
        <f t="shared" si="2"/>
        <v>6081.1974789915967</v>
      </c>
      <c r="I118" s="52">
        <f t="shared" si="3"/>
        <v>38087.5</v>
      </c>
    </row>
    <row r="119" spans="2:9" ht="18.75" customHeight="1" x14ac:dyDescent="0.25">
      <c r="B119" s="46">
        <v>117</v>
      </c>
      <c r="C119" s="47" t="s">
        <v>149</v>
      </c>
      <c r="D119" s="48" t="s">
        <v>11</v>
      </c>
      <c r="E119" s="49"/>
      <c r="F119" s="50">
        <v>11643.323996265173</v>
      </c>
      <c r="G119" s="51">
        <v>0.19</v>
      </c>
      <c r="H119" s="50">
        <f t="shared" si="2"/>
        <v>2212.2315592903828</v>
      </c>
      <c r="I119" s="52">
        <f t="shared" si="3"/>
        <v>13855.555555555557</v>
      </c>
    </row>
    <row r="120" spans="2:9" ht="18.75" customHeight="1" x14ac:dyDescent="0.25">
      <c r="B120" s="46">
        <v>118</v>
      </c>
      <c r="C120" s="47" t="s">
        <v>150</v>
      </c>
      <c r="D120" s="48" t="s">
        <v>11</v>
      </c>
      <c r="E120" s="49"/>
      <c r="F120" s="50">
        <v>63518.907563025212</v>
      </c>
      <c r="G120" s="51">
        <v>0.19</v>
      </c>
      <c r="H120" s="50">
        <f t="shared" si="2"/>
        <v>12068.59243697479</v>
      </c>
      <c r="I120" s="52">
        <f t="shared" si="3"/>
        <v>75587.5</v>
      </c>
    </row>
    <row r="121" spans="2:9" ht="18.75" customHeight="1" x14ac:dyDescent="0.25">
      <c r="B121" s="46">
        <v>119</v>
      </c>
      <c r="C121" s="47" t="s">
        <v>151</v>
      </c>
      <c r="D121" s="48" t="s">
        <v>26</v>
      </c>
      <c r="E121" s="49"/>
      <c r="F121" s="50">
        <v>171186.97478991598</v>
      </c>
      <c r="G121" s="51">
        <v>0.19</v>
      </c>
      <c r="H121" s="50">
        <f t="shared" si="2"/>
        <v>32525.525210084037</v>
      </c>
      <c r="I121" s="52">
        <f t="shared" si="3"/>
        <v>203712.50000000003</v>
      </c>
    </row>
    <row r="122" spans="2:9" ht="18.75" customHeight="1" x14ac:dyDescent="0.25">
      <c r="B122" s="46">
        <v>120</v>
      </c>
      <c r="C122" s="47" t="s">
        <v>152</v>
      </c>
      <c r="D122" s="48" t="s">
        <v>11</v>
      </c>
      <c r="E122" s="49"/>
      <c r="F122" s="50">
        <v>20980.392156862745</v>
      </c>
      <c r="G122" s="51">
        <v>0.19</v>
      </c>
      <c r="H122" s="50">
        <f t="shared" si="2"/>
        <v>3986.2745098039218</v>
      </c>
      <c r="I122" s="52">
        <f t="shared" si="3"/>
        <v>24966.666666666668</v>
      </c>
    </row>
    <row r="123" spans="2:9" ht="18.75" customHeight="1" x14ac:dyDescent="0.25">
      <c r="B123" s="46">
        <v>121</v>
      </c>
      <c r="C123" s="47" t="s">
        <v>153</v>
      </c>
      <c r="D123" s="48" t="s">
        <v>11</v>
      </c>
      <c r="E123" s="49"/>
      <c r="F123" s="50">
        <v>10149.393090569562</v>
      </c>
      <c r="G123" s="51">
        <v>0.19</v>
      </c>
      <c r="H123" s="50">
        <f t="shared" si="2"/>
        <v>1928.3846872082167</v>
      </c>
      <c r="I123" s="52">
        <f t="shared" si="3"/>
        <v>12077.777777777777</v>
      </c>
    </row>
    <row r="124" spans="2:9" ht="18.75" customHeight="1" x14ac:dyDescent="0.25">
      <c r="B124" s="46">
        <v>122</v>
      </c>
      <c r="C124" s="47" t="s">
        <v>154</v>
      </c>
      <c r="D124" s="48" t="s">
        <v>11</v>
      </c>
      <c r="E124" s="49"/>
      <c r="F124" s="50">
        <v>168655.46218487393</v>
      </c>
      <c r="G124" s="51">
        <v>0.19</v>
      </c>
      <c r="H124" s="50">
        <f t="shared" si="2"/>
        <v>32044.537815126048</v>
      </c>
      <c r="I124" s="52">
        <f t="shared" si="3"/>
        <v>200699.99999999997</v>
      </c>
    </row>
    <row r="125" spans="2:9" ht="18.75" customHeight="1" x14ac:dyDescent="0.25">
      <c r="B125" s="46">
        <v>123</v>
      </c>
      <c r="C125" s="47" t="s">
        <v>155</v>
      </c>
      <c r="D125" s="48" t="s">
        <v>156</v>
      </c>
      <c r="E125" s="49"/>
      <c r="F125" s="50">
        <v>82521.008403361338</v>
      </c>
      <c r="G125" s="51">
        <v>0.19</v>
      </c>
      <c r="H125" s="50">
        <f t="shared" si="2"/>
        <v>15678.991596638654</v>
      </c>
      <c r="I125" s="52">
        <f t="shared" si="3"/>
        <v>98200</v>
      </c>
    </row>
    <row r="126" spans="2:9" ht="18.75" customHeight="1" x14ac:dyDescent="0.25">
      <c r="B126" s="46">
        <v>124</v>
      </c>
      <c r="C126" s="47" t="s">
        <v>157</v>
      </c>
      <c r="D126" s="48" t="s">
        <v>156</v>
      </c>
      <c r="E126" s="49"/>
      <c r="F126" s="50">
        <v>21914.098972922504</v>
      </c>
      <c r="G126" s="51">
        <v>0.19</v>
      </c>
      <c r="H126" s="50">
        <f t="shared" si="2"/>
        <v>4163.6788048552762</v>
      </c>
      <c r="I126" s="52">
        <f t="shared" si="3"/>
        <v>26077.777777777781</v>
      </c>
    </row>
    <row r="127" spans="2:9" ht="18.75" customHeight="1" x14ac:dyDescent="0.25">
      <c r="B127" s="46">
        <v>125</v>
      </c>
      <c r="C127" s="47" t="s">
        <v>600</v>
      </c>
      <c r="D127" s="48" t="s">
        <v>11</v>
      </c>
      <c r="E127" s="49"/>
      <c r="F127" s="50">
        <v>18272.642390289449</v>
      </c>
      <c r="G127" s="51">
        <v>0.19</v>
      </c>
      <c r="H127" s="50">
        <f t="shared" si="2"/>
        <v>3471.8020541549954</v>
      </c>
      <c r="I127" s="52">
        <f t="shared" si="3"/>
        <v>21744.444444444445</v>
      </c>
    </row>
    <row r="128" spans="2:9" ht="18.75" customHeight="1" x14ac:dyDescent="0.25">
      <c r="B128" s="46">
        <v>126</v>
      </c>
      <c r="C128" s="47" t="s">
        <v>159</v>
      </c>
      <c r="D128" s="48" t="s">
        <v>11</v>
      </c>
      <c r="E128" s="49"/>
      <c r="F128" s="50">
        <v>19112.97852474323</v>
      </c>
      <c r="G128" s="51">
        <v>0.19</v>
      </c>
      <c r="H128" s="50">
        <f t="shared" si="2"/>
        <v>3631.4659197012138</v>
      </c>
      <c r="I128" s="52">
        <f t="shared" si="3"/>
        <v>22744.444444444445</v>
      </c>
    </row>
    <row r="129" spans="2:9" ht="18.75" customHeight="1" x14ac:dyDescent="0.25">
      <c r="B129" s="46">
        <v>127</v>
      </c>
      <c r="C129" s="47" t="s">
        <v>160</v>
      </c>
      <c r="D129" s="48" t="s">
        <v>161</v>
      </c>
      <c r="E129" s="49"/>
      <c r="F129" s="50">
        <v>225283.61344537817</v>
      </c>
      <c r="G129" s="51">
        <v>0.19</v>
      </c>
      <c r="H129" s="50">
        <f t="shared" si="2"/>
        <v>42803.886554621851</v>
      </c>
      <c r="I129" s="52">
        <f t="shared" si="3"/>
        <v>268087.5</v>
      </c>
    </row>
    <row r="130" spans="2:9" ht="18.75" customHeight="1" x14ac:dyDescent="0.25">
      <c r="B130" s="46">
        <v>128</v>
      </c>
      <c r="C130" s="47" t="s">
        <v>162</v>
      </c>
      <c r="D130" s="48" t="s">
        <v>11</v>
      </c>
      <c r="E130" s="49"/>
      <c r="F130" s="50">
        <v>442720.5882352941</v>
      </c>
      <c r="G130" s="51">
        <v>0.19</v>
      </c>
      <c r="H130" s="50">
        <f t="shared" si="2"/>
        <v>84116.911764705874</v>
      </c>
      <c r="I130" s="52">
        <f t="shared" si="3"/>
        <v>526837.5</v>
      </c>
    </row>
    <row r="131" spans="2:9" ht="18.75" customHeight="1" x14ac:dyDescent="0.25">
      <c r="B131" s="46">
        <v>129</v>
      </c>
      <c r="C131" s="47" t="s">
        <v>163</v>
      </c>
      <c r="D131" s="48" t="s">
        <v>11</v>
      </c>
      <c r="E131" s="49"/>
      <c r="F131" s="50">
        <v>80955.882352941175</v>
      </c>
      <c r="G131" s="51">
        <v>0.19</v>
      </c>
      <c r="H131" s="50">
        <f t="shared" si="2"/>
        <v>15381.617647058823</v>
      </c>
      <c r="I131" s="52">
        <f t="shared" si="3"/>
        <v>96337.5</v>
      </c>
    </row>
    <row r="132" spans="2:9" ht="18.75" customHeight="1" x14ac:dyDescent="0.25">
      <c r="B132" s="46">
        <v>130</v>
      </c>
      <c r="C132" s="47" t="s">
        <v>164</v>
      </c>
      <c r="D132" s="48" t="s">
        <v>26</v>
      </c>
      <c r="E132" s="49"/>
      <c r="F132" s="50">
        <v>122342.43697478992</v>
      </c>
      <c r="G132" s="51">
        <v>0.19</v>
      </c>
      <c r="H132" s="50">
        <f t="shared" ref="H132:H195" si="4">+F132*G132</f>
        <v>23245.063025210085</v>
      </c>
      <c r="I132" s="52">
        <f t="shared" ref="I132:I195" si="5">+H132+F132</f>
        <v>145587.5</v>
      </c>
    </row>
    <row r="133" spans="2:9" ht="18.75" customHeight="1" x14ac:dyDescent="0.25">
      <c r="B133" s="46">
        <v>131</v>
      </c>
      <c r="C133" s="47" t="s">
        <v>165</v>
      </c>
      <c r="D133" s="48" t="s">
        <v>11</v>
      </c>
      <c r="E133" s="49"/>
      <c r="F133" s="50">
        <v>565619.74789915967</v>
      </c>
      <c r="G133" s="51">
        <v>0.19</v>
      </c>
      <c r="H133" s="50">
        <f t="shared" si="4"/>
        <v>107467.75210084034</v>
      </c>
      <c r="I133" s="52">
        <f t="shared" si="5"/>
        <v>673087.5</v>
      </c>
    </row>
    <row r="134" spans="2:9" ht="18.75" customHeight="1" x14ac:dyDescent="0.25">
      <c r="B134" s="46">
        <v>132</v>
      </c>
      <c r="C134" s="47" t="s">
        <v>166</v>
      </c>
      <c r="D134" s="48" t="s">
        <v>11</v>
      </c>
      <c r="E134" s="49"/>
      <c r="F134" s="50">
        <v>565619.74789915967</v>
      </c>
      <c r="G134" s="51">
        <v>0.19</v>
      </c>
      <c r="H134" s="50">
        <f t="shared" si="4"/>
        <v>107467.75210084034</v>
      </c>
      <c r="I134" s="52">
        <f t="shared" si="5"/>
        <v>673087.5</v>
      </c>
    </row>
    <row r="135" spans="2:9" ht="18.75" customHeight="1" x14ac:dyDescent="0.25">
      <c r="B135" s="46">
        <v>133</v>
      </c>
      <c r="C135" s="47" t="s">
        <v>167</v>
      </c>
      <c r="D135" s="48" t="s">
        <v>11</v>
      </c>
      <c r="E135" s="49"/>
      <c r="F135" s="50">
        <v>41813.02521008403</v>
      </c>
      <c r="G135" s="51">
        <v>0.19</v>
      </c>
      <c r="H135" s="50">
        <f t="shared" si="4"/>
        <v>7944.4747899159656</v>
      </c>
      <c r="I135" s="52">
        <f t="shared" si="5"/>
        <v>49757.499999999993</v>
      </c>
    </row>
    <row r="136" spans="2:9" ht="18.75" customHeight="1" x14ac:dyDescent="0.25">
      <c r="B136" s="46">
        <v>134</v>
      </c>
      <c r="C136" s="47" t="s">
        <v>168</v>
      </c>
      <c r="D136" s="48" t="s">
        <v>11</v>
      </c>
      <c r="E136" s="49"/>
      <c r="F136" s="50">
        <v>39674.36974789916</v>
      </c>
      <c r="G136" s="51">
        <v>0.19</v>
      </c>
      <c r="H136" s="50">
        <f t="shared" si="4"/>
        <v>7538.1302521008402</v>
      </c>
      <c r="I136" s="52">
        <f t="shared" si="5"/>
        <v>47212.5</v>
      </c>
    </row>
    <row r="137" spans="2:9" ht="18.75" customHeight="1" x14ac:dyDescent="0.25">
      <c r="B137" s="46">
        <v>135</v>
      </c>
      <c r="C137" s="47" t="s">
        <v>169</v>
      </c>
      <c r="D137" s="48" t="s">
        <v>11</v>
      </c>
      <c r="E137" s="49"/>
      <c r="F137" s="50">
        <v>90875</v>
      </c>
      <c r="G137" s="51">
        <v>0.19</v>
      </c>
      <c r="H137" s="50">
        <f t="shared" si="4"/>
        <v>17266.25</v>
      </c>
      <c r="I137" s="52">
        <f t="shared" si="5"/>
        <v>108141.25</v>
      </c>
    </row>
    <row r="138" spans="2:9" ht="18.75" customHeight="1" x14ac:dyDescent="0.25">
      <c r="B138" s="46">
        <v>136</v>
      </c>
      <c r="C138" s="47" t="s">
        <v>170</v>
      </c>
      <c r="D138" s="48" t="s">
        <v>11</v>
      </c>
      <c r="E138" s="49"/>
      <c r="F138" s="50">
        <v>145556.72268907563</v>
      </c>
      <c r="G138" s="51">
        <v>0.19</v>
      </c>
      <c r="H138" s="50">
        <f t="shared" si="4"/>
        <v>27655.777310924368</v>
      </c>
      <c r="I138" s="52">
        <f t="shared" si="5"/>
        <v>173212.5</v>
      </c>
    </row>
    <row r="139" spans="2:9" ht="18.75" customHeight="1" x14ac:dyDescent="0.25">
      <c r="B139" s="46">
        <v>137</v>
      </c>
      <c r="C139" s="47" t="s">
        <v>171</v>
      </c>
      <c r="D139" s="48" t="s">
        <v>11</v>
      </c>
      <c r="E139" s="49"/>
      <c r="F139" s="50">
        <v>185367.64705882352</v>
      </c>
      <c r="G139" s="51">
        <v>0.19</v>
      </c>
      <c r="H139" s="50">
        <f t="shared" si="4"/>
        <v>35219.852941176468</v>
      </c>
      <c r="I139" s="52">
        <f t="shared" si="5"/>
        <v>220587.5</v>
      </c>
    </row>
    <row r="140" spans="2:9" ht="18.75" customHeight="1" x14ac:dyDescent="0.25">
      <c r="B140" s="46">
        <v>138</v>
      </c>
      <c r="C140" s="47" t="s">
        <v>172</v>
      </c>
      <c r="D140" s="48" t="s">
        <v>11</v>
      </c>
      <c r="E140" s="49"/>
      <c r="F140" s="50">
        <v>185367.64705882352</v>
      </c>
      <c r="G140" s="51">
        <v>0.19</v>
      </c>
      <c r="H140" s="50">
        <f t="shared" si="4"/>
        <v>35219.852941176468</v>
      </c>
      <c r="I140" s="52">
        <f t="shared" si="5"/>
        <v>220587.5</v>
      </c>
    </row>
    <row r="141" spans="2:9" ht="18.75" customHeight="1" x14ac:dyDescent="0.25">
      <c r="B141" s="46">
        <v>139</v>
      </c>
      <c r="C141" s="47" t="s">
        <v>173</v>
      </c>
      <c r="D141" s="48" t="s">
        <v>11</v>
      </c>
      <c r="E141" s="49"/>
      <c r="F141" s="50">
        <v>185367.64705882352</v>
      </c>
      <c r="G141" s="51">
        <v>0.19</v>
      </c>
      <c r="H141" s="50">
        <f t="shared" si="4"/>
        <v>35219.852941176468</v>
      </c>
      <c r="I141" s="52">
        <f t="shared" si="5"/>
        <v>220587.5</v>
      </c>
    </row>
    <row r="142" spans="2:9" ht="18.75" customHeight="1" x14ac:dyDescent="0.25">
      <c r="B142" s="46">
        <v>140</v>
      </c>
      <c r="C142" s="47" t="s">
        <v>174</v>
      </c>
      <c r="D142" s="48" t="s">
        <v>11</v>
      </c>
      <c r="E142" s="49"/>
      <c r="F142" s="50">
        <v>185367.64705882352</v>
      </c>
      <c r="G142" s="51">
        <v>0.19</v>
      </c>
      <c r="H142" s="50">
        <f t="shared" si="4"/>
        <v>35219.852941176468</v>
      </c>
      <c r="I142" s="52">
        <f t="shared" si="5"/>
        <v>220587.5</v>
      </c>
    </row>
    <row r="143" spans="2:9" ht="18.75" customHeight="1" x14ac:dyDescent="0.25">
      <c r="B143" s="46">
        <v>141</v>
      </c>
      <c r="C143" s="47" t="s">
        <v>175</v>
      </c>
      <c r="D143" s="48" t="s">
        <v>11</v>
      </c>
      <c r="E143" s="49"/>
      <c r="F143" s="50">
        <v>89024.159663865546</v>
      </c>
      <c r="G143" s="51">
        <v>0.19</v>
      </c>
      <c r="H143" s="50">
        <f t="shared" si="4"/>
        <v>16914.590336134454</v>
      </c>
      <c r="I143" s="52">
        <f t="shared" si="5"/>
        <v>105938.75</v>
      </c>
    </row>
    <row r="144" spans="2:9" ht="18.75" customHeight="1" x14ac:dyDescent="0.25">
      <c r="B144" s="46">
        <v>142</v>
      </c>
      <c r="C144" s="47" t="s">
        <v>176</v>
      </c>
      <c r="D144" s="48" t="s">
        <v>11</v>
      </c>
      <c r="E144" s="49"/>
      <c r="F144" s="50">
        <v>89024.159663865546</v>
      </c>
      <c r="G144" s="51">
        <v>0.19</v>
      </c>
      <c r="H144" s="50">
        <f t="shared" si="4"/>
        <v>16914.590336134454</v>
      </c>
      <c r="I144" s="52">
        <f t="shared" si="5"/>
        <v>105938.75</v>
      </c>
    </row>
    <row r="145" spans="2:9" ht="18.75" customHeight="1" x14ac:dyDescent="0.25">
      <c r="B145" s="46">
        <v>143</v>
      </c>
      <c r="C145" s="47" t="s">
        <v>177</v>
      </c>
      <c r="D145" s="48" t="s">
        <v>11</v>
      </c>
      <c r="E145" s="49"/>
      <c r="F145" s="50">
        <v>171712.18487394959</v>
      </c>
      <c r="G145" s="51">
        <v>0.19</v>
      </c>
      <c r="H145" s="50">
        <f t="shared" si="4"/>
        <v>32625.315126050424</v>
      </c>
      <c r="I145" s="52">
        <f t="shared" si="5"/>
        <v>204337.5</v>
      </c>
    </row>
    <row r="146" spans="2:9" ht="18.75" customHeight="1" x14ac:dyDescent="0.25">
      <c r="B146" s="46">
        <v>144</v>
      </c>
      <c r="C146" s="47" t="s">
        <v>178</v>
      </c>
      <c r="D146" s="48" t="s">
        <v>11</v>
      </c>
      <c r="E146" s="49"/>
      <c r="F146" s="50">
        <v>18179.271708683475</v>
      </c>
      <c r="G146" s="51">
        <v>0.19</v>
      </c>
      <c r="H146" s="50">
        <f t="shared" si="4"/>
        <v>3454.0616246498603</v>
      </c>
      <c r="I146" s="52">
        <f t="shared" si="5"/>
        <v>21633.333333333336</v>
      </c>
    </row>
    <row r="147" spans="2:9" ht="18.75" customHeight="1" x14ac:dyDescent="0.25">
      <c r="B147" s="46">
        <v>145</v>
      </c>
      <c r="C147" s="47" t="s">
        <v>601</v>
      </c>
      <c r="D147" s="48" t="s">
        <v>11</v>
      </c>
      <c r="E147" s="49"/>
      <c r="F147" s="50">
        <v>18179.271708683475</v>
      </c>
      <c r="G147" s="51">
        <v>0.19</v>
      </c>
      <c r="H147" s="50">
        <f t="shared" si="4"/>
        <v>3454.0616246498603</v>
      </c>
      <c r="I147" s="52">
        <f t="shared" si="5"/>
        <v>21633.333333333336</v>
      </c>
    </row>
    <row r="148" spans="2:9" ht="18.75" customHeight="1" x14ac:dyDescent="0.25">
      <c r="B148" s="46">
        <v>146</v>
      </c>
      <c r="C148" s="47" t="s">
        <v>180</v>
      </c>
      <c r="D148" s="48" t="s">
        <v>11</v>
      </c>
      <c r="E148" s="49"/>
      <c r="F148" s="50">
        <v>18179.271708683475</v>
      </c>
      <c r="G148" s="51">
        <v>0.19</v>
      </c>
      <c r="H148" s="50">
        <f t="shared" si="4"/>
        <v>3454.0616246498603</v>
      </c>
      <c r="I148" s="52">
        <f t="shared" si="5"/>
        <v>21633.333333333336</v>
      </c>
    </row>
    <row r="149" spans="2:9" ht="18.75" customHeight="1" x14ac:dyDescent="0.25">
      <c r="B149" s="46">
        <v>147</v>
      </c>
      <c r="C149" s="47" t="s">
        <v>181</v>
      </c>
      <c r="D149" s="48" t="s">
        <v>11</v>
      </c>
      <c r="E149" s="49"/>
      <c r="F149" s="50">
        <v>18179.271708683475</v>
      </c>
      <c r="G149" s="51">
        <v>0.19</v>
      </c>
      <c r="H149" s="50">
        <f t="shared" si="4"/>
        <v>3454.0616246498603</v>
      </c>
      <c r="I149" s="52">
        <f t="shared" si="5"/>
        <v>21633.333333333336</v>
      </c>
    </row>
    <row r="150" spans="2:9" ht="18.75" customHeight="1" x14ac:dyDescent="0.25">
      <c r="B150" s="46">
        <v>148</v>
      </c>
      <c r="C150" s="47" t="s">
        <v>182</v>
      </c>
      <c r="D150" s="48" t="s">
        <v>11</v>
      </c>
      <c r="E150" s="49"/>
      <c r="F150" s="50">
        <v>48813.02521008403</v>
      </c>
      <c r="G150" s="51">
        <v>0.19</v>
      </c>
      <c r="H150" s="50">
        <f t="shared" si="4"/>
        <v>9274.4747899159665</v>
      </c>
      <c r="I150" s="52">
        <f t="shared" si="5"/>
        <v>58087.5</v>
      </c>
    </row>
    <row r="151" spans="2:9" ht="18.75" customHeight="1" x14ac:dyDescent="0.25">
      <c r="B151" s="46">
        <v>149</v>
      </c>
      <c r="C151" s="47" t="s">
        <v>183</v>
      </c>
      <c r="D151" s="48" t="s">
        <v>11</v>
      </c>
      <c r="E151" s="49"/>
      <c r="F151" s="50">
        <v>39984.243697478989</v>
      </c>
      <c r="G151" s="51">
        <v>0.19</v>
      </c>
      <c r="H151" s="50">
        <f t="shared" si="4"/>
        <v>7597.0063025210084</v>
      </c>
      <c r="I151" s="52">
        <f t="shared" si="5"/>
        <v>47581.25</v>
      </c>
    </row>
    <row r="152" spans="2:9" ht="18.75" customHeight="1" x14ac:dyDescent="0.25">
      <c r="B152" s="46">
        <v>150</v>
      </c>
      <c r="C152" s="47" t="s">
        <v>184</v>
      </c>
      <c r="D152" s="48" t="s">
        <v>11</v>
      </c>
      <c r="E152" s="49"/>
      <c r="F152" s="50">
        <v>14491.129785247433</v>
      </c>
      <c r="G152" s="51">
        <v>0.19</v>
      </c>
      <c r="H152" s="50">
        <f t="shared" si="4"/>
        <v>2753.3146591970121</v>
      </c>
      <c r="I152" s="52">
        <f t="shared" si="5"/>
        <v>17244.444444444445</v>
      </c>
    </row>
    <row r="153" spans="2:9" ht="18.75" customHeight="1" x14ac:dyDescent="0.25">
      <c r="B153" s="46">
        <v>151</v>
      </c>
      <c r="C153" s="47" t="s">
        <v>185</v>
      </c>
      <c r="D153" s="48" t="s">
        <v>11</v>
      </c>
      <c r="E153" s="49"/>
      <c r="F153" s="50">
        <v>34201.680672268907</v>
      </c>
      <c r="G153" s="51">
        <v>0.19</v>
      </c>
      <c r="H153" s="50">
        <f t="shared" si="4"/>
        <v>6498.319327731092</v>
      </c>
      <c r="I153" s="52">
        <f t="shared" si="5"/>
        <v>40700</v>
      </c>
    </row>
    <row r="154" spans="2:9" ht="18.75" customHeight="1" x14ac:dyDescent="0.25">
      <c r="B154" s="46">
        <v>152</v>
      </c>
      <c r="C154" s="47" t="s">
        <v>186</v>
      </c>
      <c r="D154" s="48" t="s">
        <v>11</v>
      </c>
      <c r="E154" s="49"/>
      <c r="F154" s="50">
        <v>32843.487394957978</v>
      </c>
      <c r="G154" s="51">
        <v>0.19</v>
      </c>
      <c r="H154" s="50">
        <f t="shared" si="4"/>
        <v>6240.2626050420158</v>
      </c>
      <c r="I154" s="52">
        <f t="shared" si="5"/>
        <v>39083.749999999993</v>
      </c>
    </row>
    <row r="155" spans="2:9" ht="18.75" customHeight="1" x14ac:dyDescent="0.25">
      <c r="B155" s="46">
        <v>153</v>
      </c>
      <c r="C155" s="47" t="s">
        <v>187</v>
      </c>
      <c r="D155" s="48" t="s">
        <v>11</v>
      </c>
      <c r="E155" s="49"/>
      <c r="F155" s="50">
        <v>86733.193277310929</v>
      </c>
      <c r="G155" s="51">
        <v>0.19</v>
      </c>
      <c r="H155" s="50">
        <f t="shared" si="4"/>
        <v>16479.306722689078</v>
      </c>
      <c r="I155" s="52">
        <f t="shared" si="5"/>
        <v>103212.5</v>
      </c>
    </row>
    <row r="156" spans="2:9" ht="18.75" customHeight="1" x14ac:dyDescent="0.25">
      <c r="B156" s="46">
        <v>154</v>
      </c>
      <c r="C156" s="47" t="s">
        <v>188</v>
      </c>
      <c r="D156" s="48" t="s">
        <v>11</v>
      </c>
      <c r="E156" s="49"/>
      <c r="F156" s="50">
        <v>11269.84126984127</v>
      </c>
      <c r="G156" s="51">
        <v>0.19</v>
      </c>
      <c r="H156" s="50">
        <f t="shared" si="4"/>
        <v>2141.2698412698414</v>
      </c>
      <c r="I156" s="52">
        <f t="shared" si="5"/>
        <v>13411.111111111111</v>
      </c>
    </row>
    <row r="157" spans="2:9" ht="18.75" customHeight="1" x14ac:dyDescent="0.25">
      <c r="B157" s="46">
        <v>155</v>
      </c>
      <c r="C157" s="47" t="s">
        <v>189</v>
      </c>
      <c r="D157" s="48" t="s">
        <v>11</v>
      </c>
      <c r="E157" s="49"/>
      <c r="F157" s="50">
        <v>9962.6517273576101</v>
      </c>
      <c r="G157" s="51">
        <v>0.19</v>
      </c>
      <c r="H157" s="50">
        <f t="shared" si="4"/>
        <v>1892.903828197946</v>
      </c>
      <c r="I157" s="52">
        <f t="shared" si="5"/>
        <v>11855.555555555557</v>
      </c>
    </row>
    <row r="158" spans="2:9" ht="18.75" customHeight="1" x14ac:dyDescent="0.25">
      <c r="B158" s="46">
        <v>156</v>
      </c>
      <c r="C158" s="47" t="s">
        <v>190</v>
      </c>
      <c r="D158" s="48" t="s">
        <v>76</v>
      </c>
      <c r="E158" s="49"/>
      <c r="F158" s="50">
        <v>14444.444444444443</v>
      </c>
      <c r="G158" s="51">
        <v>0.19</v>
      </c>
      <c r="H158" s="50">
        <f t="shared" si="4"/>
        <v>2744.4444444444443</v>
      </c>
      <c r="I158" s="52">
        <f t="shared" si="5"/>
        <v>17188.888888888887</v>
      </c>
    </row>
    <row r="159" spans="2:9" ht="18.75" customHeight="1" x14ac:dyDescent="0.25">
      <c r="B159" s="46">
        <v>157</v>
      </c>
      <c r="C159" s="47" t="s">
        <v>191</v>
      </c>
      <c r="D159" s="48" t="s">
        <v>76</v>
      </c>
      <c r="E159" s="49"/>
      <c r="F159" s="50">
        <v>183371.84873949579</v>
      </c>
      <c r="G159" s="51">
        <v>0.19</v>
      </c>
      <c r="H159" s="50">
        <f t="shared" si="4"/>
        <v>34840.651260504201</v>
      </c>
      <c r="I159" s="52">
        <f t="shared" si="5"/>
        <v>218212.5</v>
      </c>
    </row>
    <row r="160" spans="2:9" ht="18.75" customHeight="1" x14ac:dyDescent="0.25">
      <c r="B160" s="46">
        <v>158</v>
      </c>
      <c r="C160" s="47" t="s">
        <v>192</v>
      </c>
      <c r="D160" s="48" t="s">
        <v>87</v>
      </c>
      <c r="E160" s="49"/>
      <c r="F160" s="50">
        <v>239663.8655462185</v>
      </c>
      <c r="G160" s="51">
        <v>0.19</v>
      </c>
      <c r="H160" s="50">
        <f t="shared" si="4"/>
        <v>45536.134453781517</v>
      </c>
      <c r="I160" s="52">
        <f t="shared" si="5"/>
        <v>285200</v>
      </c>
    </row>
    <row r="161" spans="2:9" ht="18.75" customHeight="1" x14ac:dyDescent="0.25">
      <c r="B161" s="46">
        <v>159</v>
      </c>
      <c r="C161" s="47" t="s">
        <v>193</v>
      </c>
      <c r="D161" s="48" t="s">
        <v>87</v>
      </c>
      <c r="E161" s="49"/>
      <c r="F161" s="50">
        <v>39768.907563025212</v>
      </c>
      <c r="G161" s="51">
        <v>0.19</v>
      </c>
      <c r="H161" s="50">
        <f t="shared" si="4"/>
        <v>7556.09243697479</v>
      </c>
      <c r="I161" s="52">
        <f t="shared" si="5"/>
        <v>47325</v>
      </c>
    </row>
    <row r="162" spans="2:9" ht="18.75" customHeight="1" x14ac:dyDescent="0.25">
      <c r="B162" s="46">
        <v>160</v>
      </c>
      <c r="C162" s="47" t="s">
        <v>194</v>
      </c>
      <c r="D162" s="48" t="s">
        <v>195</v>
      </c>
      <c r="E162" s="49"/>
      <c r="F162" s="50">
        <v>92930.672268907554</v>
      </c>
      <c r="G162" s="51">
        <v>0.19</v>
      </c>
      <c r="H162" s="50">
        <f t="shared" si="4"/>
        <v>17656.827731092435</v>
      </c>
      <c r="I162" s="52">
        <f t="shared" si="5"/>
        <v>110587.49999999999</v>
      </c>
    </row>
    <row r="163" spans="2:9" ht="18.75" customHeight="1" x14ac:dyDescent="0.25">
      <c r="B163" s="46">
        <v>161</v>
      </c>
      <c r="C163" s="47" t="s">
        <v>196</v>
      </c>
      <c r="D163" s="48" t="s">
        <v>26</v>
      </c>
      <c r="E163" s="49"/>
      <c r="F163" s="50">
        <v>58370.798319327732</v>
      </c>
      <c r="G163" s="51">
        <v>0.19</v>
      </c>
      <c r="H163" s="50">
        <f t="shared" si="4"/>
        <v>11090.45168067227</v>
      </c>
      <c r="I163" s="52">
        <f t="shared" si="5"/>
        <v>69461.25</v>
      </c>
    </row>
    <row r="164" spans="2:9" ht="18.75" customHeight="1" x14ac:dyDescent="0.25">
      <c r="B164" s="46">
        <v>162</v>
      </c>
      <c r="C164" s="47" t="s">
        <v>197</v>
      </c>
      <c r="D164" s="48" t="s">
        <v>11</v>
      </c>
      <c r="E164" s="49"/>
      <c r="F164" s="50">
        <v>174863.44537815126</v>
      </c>
      <c r="G164" s="51">
        <v>0.19</v>
      </c>
      <c r="H164" s="50">
        <f t="shared" si="4"/>
        <v>33224.054621848736</v>
      </c>
      <c r="I164" s="52">
        <f t="shared" si="5"/>
        <v>208087.5</v>
      </c>
    </row>
    <row r="165" spans="2:9" ht="18.75" customHeight="1" x14ac:dyDescent="0.25">
      <c r="B165" s="46">
        <v>163</v>
      </c>
      <c r="C165" s="47" t="s">
        <v>198</v>
      </c>
      <c r="D165" s="48" t="s">
        <v>195</v>
      </c>
      <c r="E165" s="49"/>
      <c r="F165" s="50">
        <v>239044.11764705883</v>
      </c>
      <c r="G165" s="51">
        <v>0.19</v>
      </c>
      <c r="H165" s="50">
        <f t="shared" si="4"/>
        <v>45418.382352941175</v>
      </c>
      <c r="I165" s="52">
        <f t="shared" si="5"/>
        <v>284462.5</v>
      </c>
    </row>
    <row r="166" spans="2:9" ht="18.75" customHeight="1" x14ac:dyDescent="0.25">
      <c r="B166" s="46">
        <v>164</v>
      </c>
      <c r="C166" s="47" t="s">
        <v>199</v>
      </c>
      <c r="D166" s="48" t="s">
        <v>11</v>
      </c>
      <c r="E166" s="49"/>
      <c r="F166" s="50">
        <v>9402.4276377217557</v>
      </c>
      <c r="G166" s="51">
        <v>0.19</v>
      </c>
      <c r="H166" s="50">
        <f t="shared" si="4"/>
        <v>1786.4612511671337</v>
      </c>
      <c r="I166" s="52">
        <f t="shared" si="5"/>
        <v>11188.888888888889</v>
      </c>
    </row>
    <row r="167" spans="2:9" ht="18.75" customHeight="1" x14ac:dyDescent="0.25">
      <c r="B167" s="46">
        <v>165</v>
      </c>
      <c r="C167" s="47" t="s">
        <v>200</v>
      </c>
      <c r="D167" s="48" t="s">
        <v>11</v>
      </c>
      <c r="E167" s="49"/>
      <c r="F167" s="50">
        <v>640199.57983193279</v>
      </c>
      <c r="G167" s="51">
        <v>0.19</v>
      </c>
      <c r="H167" s="50">
        <f t="shared" si="4"/>
        <v>121637.92016806723</v>
      </c>
      <c r="I167" s="52">
        <f t="shared" si="5"/>
        <v>761837.5</v>
      </c>
    </row>
    <row r="168" spans="2:9" ht="18.75" customHeight="1" x14ac:dyDescent="0.25">
      <c r="B168" s="46">
        <v>166</v>
      </c>
      <c r="C168" s="47" t="s">
        <v>201</v>
      </c>
      <c r="D168" s="48" t="s">
        <v>11</v>
      </c>
      <c r="E168" s="49"/>
      <c r="F168" s="50">
        <v>50913.865546218483</v>
      </c>
      <c r="G168" s="51">
        <v>0.19</v>
      </c>
      <c r="H168" s="50">
        <f t="shared" si="4"/>
        <v>9673.6344537815112</v>
      </c>
      <c r="I168" s="52">
        <f t="shared" si="5"/>
        <v>60587.499999999993</v>
      </c>
    </row>
    <row r="169" spans="2:9" ht="18.75" customHeight="1" x14ac:dyDescent="0.25">
      <c r="B169" s="46">
        <v>167</v>
      </c>
      <c r="C169" s="47" t="s">
        <v>602</v>
      </c>
      <c r="D169" s="48" t="s">
        <v>11</v>
      </c>
      <c r="E169" s="49"/>
      <c r="F169" s="50">
        <v>19206.349206349205</v>
      </c>
      <c r="G169" s="51">
        <v>0.19</v>
      </c>
      <c r="H169" s="50">
        <f t="shared" si="4"/>
        <v>3649.2063492063489</v>
      </c>
      <c r="I169" s="52">
        <f t="shared" si="5"/>
        <v>22855.555555555555</v>
      </c>
    </row>
    <row r="170" spans="2:9" ht="18.75" customHeight="1" x14ac:dyDescent="0.25">
      <c r="B170" s="46">
        <v>168</v>
      </c>
      <c r="C170" s="53" t="s">
        <v>203</v>
      </c>
      <c r="D170" s="48" t="s">
        <v>76</v>
      </c>
      <c r="E170" s="49"/>
      <c r="F170" s="50">
        <v>213728.99159663866</v>
      </c>
      <c r="G170" s="51">
        <v>0.19</v>
      </c>
      <c r="H170" s="50">
        <f t="shared" si="4"/>
        <v>40608.508403361346</v>
      </c>
      <c r="I170" s="52">
        <f t="shared" si="5"/>
        <v>254337.5</v>
      </c>
    </row>
    <row r="171" spans="2:9" ht="18.75" customHeight="1" x14ac:dyDescent="0.25">
      <c r="B171" s="46">
        <v>169</v>
      </c>
      <c r="C171" s="47" t="s">
        <v>333</v>
      </c>
      <c r="D171" s="48" t="s">
        <v>87</v>
      </c>
      <c r="E171" s="49"/>
      <c r="F171" s="50">
        <v>213728.99159663866</v>
      </c>
      <c r="G171" s="51">
        <v>0.19</v>
      </c>
      <c r="H171" s="50">
        <f t="shared" si="4"/>
        <v>40608.508403361346</v>
      </c>
      <c r="I171" s="52">
        <f t="shared" si="5"/>
        <v>254337.5</v>
      </c>
    </row>
    <row r="172" spans="2:9" ht="18.75" customHeight="1" x14ac:dyDescent="0.25">
      <c r="B172" s="46">
        <v>170</v>
      </c>
      <c r="C172" s="47" t="s">
        <v>205</v>
      </c>
      <c r="D172" s="48" t="s">
        <v>11</v>
      </c>
      <c r="E172" s="49"/>
      <c r="F172" s="50">
        <v>23781.512605042015</v>
      </c>
      <c r="G172" s="51">
        <v>0.19</v>
      </c>
      <c r="H172" s="50">
        <f t="shared" si="4"/>
        <v>4518.4873949579833</v>
      </c>
      <c r="I172" s="52">
        <f t="shared" si="5"/>
        <v>28300</v>
      </c>
    </row>
    <row r="173" spans="2:9" ht="18.75" customHeight="1" x14ac:dyDescent="0.25">
      <c r="B173" s="46">
        <v>171</v>
      </c>
      <c r="C173" s="47" t="s">
        <v>206</v>
      </c>
      <c r="D173" s="48" t="s">
        <v>11</v>
      </c>
      <c r="E173" s="49"/>
      <c r="F173" s="50">
        <v>23781.512605042015</v>
      </c>
      <c r="G173" s="51">
        <v>0.19</v>
      </c>
      <c r="H173" s="50">
        <f t="shared" si="4"/>
        <v>4518.4873949579833</v>
      </c>
      <c r="I173" s="52">
        <f t="shared" si="5"/>
        <v>28300</v>
      </c>
    </row>
    <row r="174" spans="2:9" ht="18.75" customHeight="1" x14ac:dyDescent="0.25">
      <c r="B174" s="46">
        <v>172</v>
      </c>
      <c r="C174" s="47" t="s">
        <v>207</v>
      </c>
      <c r="D174" s="48" t="s">
        <v>11</v>
      </c>
      <c r="E174" s="49"/>
      <c r="F174" s="50">
        <v>21260.504201680673</v>
      </c>
      <c r="G174" s="51">
        <v>0.19</v>
      </c>
      <c r="H174" s="50">
        <f t="shared" si="4"/>
        <v>4039.4957983193281</v>
      </c>
      <c r="I174" s="52">
        <f t="shared" si="5"/>
        <v>25300</v>
      </c>
    </row>
    <row r="175" spans="2:9" ht="18.75" customHeight="1" x14ac:dyDescent="0.25">
      <c r="B175" s="46">
        <v>173</v>
      </c>
      <c r="C175" s="47" t="s">
        <v>208</v>
      </c>
      <c r="D175" s="48" t="s">
        <v>34</v>
      </c>
      <c r="E175" s="49"/>
      <c r="F175" s="50">
        <v>60367.647058823532</v>
      </c>
      <c r="G175" s="51">
        <v>0.19</v>
      </c>
      <c r="H175" s="50">
        <f t="shared" si="4"/>
        <v>11469.85294117647</v>
      </c>
      <c r="I175" s="52">
        <f t="shared" si="5"/>
        <v>71837.5</v>
      </c>
    </row>
    <row r="176" spans="2:9" ht="18.75" customHeight="1" x14ac:dyDescent="0.25">
      <c r="B176" s="46">
        <v>174</v>
      </c>
      <c r="C176" s="47" t="s">
        <v>209</v>
      </c>
      <c r="D176" s="48" t="s">
        <v>92</v>
      </c>
      <c r="E176" s="49"/>
      <c r="F176" s="50">
        <v>259947.47899159664</v>
      </c>
      <c r="G176" s="51">
        <v>0.19</v>
      </c>
      <c r="H176" s="50">
        <f t="shared" si="4"/>
        <v>49390.021008403361</v>
      </c>
      <c r="I176" s="52">
        <f t="shared" si="5"/>
        <v>309337.5</v>
      </c>
    </row>
    <row r="177" spans="2:9" ht="18.75" customHeight="1" x14ac:dyDescent="0.25">
      <c r="B177" s="46">
        <v>175</v>
      </c>
      <c r="C177" s="47" t="s">
        <v>210</v>
      </c>
      <c r="D177" s="48" t="s">
        <v>11</v>
      </c>
      <c r="E177" s="49"/>
      <c r="F177" s="50">
        <v>150703.78151260506</v>
      </c>
      <c r="G177" s="51">
        <v>0.19</v>
      </c>
      <c r="H177" s="50">
        <f t="shared" si="4"/>
        <v>28633.718487394959</v>
      </c>
      <c r="I177" s="52">
        <f t="shared" si="5"/>
        <v>179337.5</v>
      </c>
    </row>
    <row r="178" spans="2:9" ht="18.75" customHeight="1" x14ac:dyDescent="0.25">
      <c r="B178" s="46">
        <v>176</v>
      </c>
      <c r="C178" s="47" t="s">
        <v>211</v>
      </c>
      <c r="D178" s="48" t="s">
        <v>11</v>
      </c>
      <c r="E178" s="49"/>
      <c r="F178" s="50">
        <v>34107.142857142855</v>
      </c>
      <c r="G178" s="51">
        <v>0.19</v>
      </c>
      <c r="H178" s="50">
        <f t="shared" si="4"/>
        <v>6480.3571428571422</v>
      </c>
      <c r="I178" s="52">
        <f t="shared" si="5"/>
        <v>40587.5</v>
      </c>
    </row>
    <row r="179" spans="2:9" ht="18.75" customHeight="1" x14ac:dyDescent="0.25">
      <c r="B179" s="46">
        <v>177</v>
      </c>
      <c r="C179" s="47" t="s">
        <v>212</v>
      </c>
      <c r="D179" s="48" t="s">
        <v>11</v>
      </c>
      <c r="E179" s="49"/>
      <c r="F179" s="50">
        <v>34107.142857142855</v>
      </c>
      <c r="G179" s="51">
        <v>0.19</v>
      </c>
      <c r="H179" s="50">
        <f t="shared" si="4"/>
        <v>6480.3571428571422</v>
      </c>
      <c r="I179" s="52">
        <f t="shared" si="5"/>
        <v>40587.5</v>
      </c>
    </row>
    <row r="180" spans="2:9" ht="18.75" customHeight="1" x14ac:dyDescent="0.25">
      <c r="B180" s="46">
        <v>178</v>
      </c>
      <c r="C180" s="47" t="s">
        <v>603</v>
      </c>
      <c r="D180" s="48" t="s">
        <v>11</v>
      </c>
      <c r="E180" s="49"/>
      <c r="F180" s="50">
        <v>34107.142857142855</v>
      </c>
      <c r="G180" s="51">
        <v>0.19</v>
      </c>
      <c r="H180" s="50">
        <f t="shared" si="4"/>
        <v>6480.3571428571422</v>
      </c>
      <c r="I180" s="52">
        <f t="shared" si="5"/>
        <v>40587.5</v>
      </c>
    </row>
    <row r="181" spans="2:9" ht="18.75" customHeight="1" x14ac:dyDescent="0.25">
      <c r="B181" s="46">
        <v>179</v>
      </c>
      <c r="C181" s="47" t="s">
        <v>214</v>
      </c>
      <c r="D181" s="48" t="s">
        <v>26</v>
      </c>
      <c r="E181" s="49"/>
      <c r="F181" s="50">
        <v>72573.529411764714</v>
      </c>
      <c r="G181" s="51">
        <v>0.19</v>
      </c>
      <c r="H181" s="50">
        <f t="shared" si="4"/>
        <v>13788.970588235296</v>
      </c>
      <c r="I181" s="52">
        <f t="shared" si="5"/>
        <v>86362.500000000015</v>
      </c>
    </row>
    <row r="182" spans="2:9" ht="18.75" customHeight="1" x14ac:dyDescent="0.25">
      <c r="B182" s="46">
        <v>180</v>
      </c>
      <c r="C182" s="47" t="s">
        <v>215</v>
      </c>
      <c r="D182" s="48" t="s">
        <v>11</v>
      </c>
      <c r="E182" s="49"/>
      <c r="F182" s="50">
        <v>209527.31092436973</v>
      </c>
      <c r="G182" s="51">
        <v>0.19</v>
      </c>
      <c r="H182" s="50">
        <f t="shared" si="4"/>
        <v>39810.189075630245</v>
      </c>
      <c r="I182" s="52">
        <f t="shared" si="5"/>
        <v>249337.49999999997</v>
      </c>
    </row>
    <row r="183" spans="2:9" ht="18.75" customHeight="1" x14ac:dyDescent="0.25">
      <c r="B183" s="46">
        <v>181</v>
      </c>
      <c r="C183" s="47" t="s">
        <v>216</v>
      </c>
      <c r="D183" s="48" t="s">
        <v>11</v>
      </c>
      <c r="E183" s="49"/>
      <c r="F183" s="50">
        <v>11736.694677871148</v>
      </c>
      <c r="G183" s="51">
        <v>0.19</v>
      </c>
      <c r="H183" s="50">
        <f t="shared" si="4"/>
        <v>2229.971988795518</v>
      </c>
      <c r="I183" s="52">
        <f t="shared" si="5"/>
        <v>13966.666666666666</v>
      </c>
    </row>
    <row r="184" spans="2:9" ht="18.75" customHeight="1" x14ac:dyDescent="0.25">
      <c r="B184" s="46">
        <v>182</v>
      </c>
      <c r="C184" s="47" t="s">
        <v>217</v>
      </c>
      <c r="D184" s="48" t="s">
        <v>11</v>
      </c>
      <c r="E184" s="49"/>
      <c r="F184" s="50">
        <v>65514.705882352944</v>
      </c>
      <c r="G184" s="51">
        <v>0.19</v>
      </c>
      <c r="H184" s="50">
        <f t="shared" si="4"/>
        <v>12447.794117647059</v>
      </c>
      <c r="I184" s="52">
        <f t="shared" si="5"/>
        <v>77962.5</v>
      </c>
    </row>
    <row r="185" spans="2:9" ht="18.75" customHeight="1" x14ac:dyDescent="0.25">
      <c r="B185" s="46">
        <v>183</v>
      </c>
      <c r="C185" s="47" t="s">
        <v>218</v>
      </c>
      <c r="D185" s="48" t="s">
        <v>11</v>
      </c>
      <c r="E185" s="49"/>
      <c r="F185" s="50">
        <v>35436.974789915963</v>
      </c>
      <c r="G185" s="51">
        <v>0.19</v>
      </c>
      <c r="H185" s="50">
        <f t="shared" si="4"/>
        <v>6733.0252100840335</v>
      </c>
      <c r="I185" s="52">
        <f t="shared" si="5"/>
        <v>42170</v>
      </c>
    </row>
    <row r="186" spans="2:9" ht="18.75" customHeight="1" x14ac:dyDescent="0.25">
      <c r="B186" s="46">
        <v>184</v>
      </c>
      <c r="C186" s="47" t="s">
        <v>604</v>
      </c>
      <c r="D186" s="48" t="s">
        <v>11</v>
      </c>
      <c r="E186" s="49"/>
      <c r="F186" s="50">
        <v>111313.02521008403</v>
      </c>
      <c r="G186" s="51">
        <v>0.19</v>
      </c>
      <c r="H186" s="50">
        <f t="shared" si="4"/>
        <v>21149.474789915967</v>
      </c>
      <c r="I186" s="52">
        <f t="shared" si="5"/>
        <v>132462.5</v>
      </c>
    </row>
    <row r="187" spans="2:9" ht="18.75" customHeight="1" x14ac:dyDescent="0.25">
      <c r="B187" s="46">
        <v>185</v>
      </c>
      <c r="C187" s="47" t="s">
        <v>605</v>
      </c>
      <c r="D187" s="48" t="s">
        <v>11</v>
      </c>
      <c r="E187" s="49"/>
      <c r="F187" s="50">
        <v>44611.34453781513</v>
      </c>
      <c r="G187" s="51">
        <v>0.19</v>
      </c>
      <c r="H187" s="50">
        <f t="shared" si="4"/>
        <v>8476.1554621848754</v>
      </c>
      <c r="I187" s="52">
        <f t="shared" si="5"/>
        <v>53087.500000000007</v>
      </c>
    </row>
    <row r="188" spans="2:9" ht="18.75" customHeight="1" x14ac:dyDescent="0.25">
      <c r="B188" s="46">
        <v>186</v>
      </c>
      <c r="C188" s="47" t="s">
        <v>221</v>
      </c>
      <c r="D188" s="48" t="s">
        <v>92</v>
      </c>
      <c r="E188" s="49"/>
      <c r="F188" s="50">
        <v>1411207.9831932771</v>
      </c>
      <c r="G188" s="51">
        <v>0.19</v>
      </c>
      <c r="H188" s="50">
        <f t="shared" si="4"/>
        <v>268129.51680672268</v>
      </c>
      <c r="I188" s="52">
        <f t="shared" si="5"/>
        <v>1679337.4999999998</v>
      </c>
    </row>
    <row r="189" spans="2:9" ht="18.75" customHeight="1" x14ac:dyDescent="0.25">
      <c r="B189" s="46">
        <v>187</v>
      </c>
      <c r="C189" s="47" t="s">
        <v>222</v>
      </c>
      <c r="D189" s="48" t="s">
        <v>11</v>
      </c>
      <c r="E189" s="49"/>
      <c r="F189" s="50">
        <v>1411207.9831932771</v>
      </c>
      <c r="G189" s="51">
        <v>0.19</v>
      </c>
      <c r="H189" s="50">
        <f t="shared" si="4"/>
        <v>268129.51680672268</v>
      </c>
      <c r="I189" s="52">
        <f t="shared" si="5"/>
        <v>1679337.4999999998</v>
      </c>
    </row>
    <row r="190" spans="2:9" ht="18.75" customHeight="1" x14ac:dyDescent="0.25">
      <c r="B190" s="46">
        <v>188</v>
      </c>
      <c r="C190" s="47" t="s">
        <v>223</v>
      </c>
      <c r="D190" s="48" t="s">
        <v>11</v>
      </c>
      <c r="E190" s="49"/>
      <c r="F190" s="50">
        <v>53949.579831932773</v>
      </c>
      <c r="G190" s="51">
        <v>0.19</v>
      </c>
      <c r="H190" s="50">
        <f t="shared" si="4"/>
        <v>10250.420168067227</v>
      </c>
      <c r="I190" s="52">
        <f t="shared" si="5"/>
        <v>64200</v>
      </c>
    </row>
    <row r="191" spans="2:9" ht="18.75" customHeight="1" x14ac:dyDescent="0.25">
      <c r="B191" s="46">
        <v>189</v>
      </c>
      <c r="C191" s="47" t="s">
        <v>224</v>
      </c>
      <c r="D191" s="48" t="s">
        <v>11</v>
      </c>
      <c r="E191" s="49"/>
      <c r="F191" s="50">
        <v>53949.579831932773</v>
      </c>
      <c r="G191" s="51">
        <v>0.19</v>
      </c>
      <c r="H191" s="50">
        <f t="shared" si="4"/>
        <v>10250.420168067227</v>
      </c>
      <c r="I191" s="52">
        <f t="shared" si="5"/>
        <v>64200</v>
      </c>
    </row>
    <row r="192" spans="2:9" ht="18.75" customHeight="1" x14ac:dyDescent="0.25">
      <c r="B192" s="46">
        <v>190</v>
      </c>
      <c r="C192" s="47" t="s">
        <v>225</v>
      </c>
      <c r="D192" s="48" t="s">
        <v>11</v>
      </c>
      <c r="E192" s="49"/>
      <c r="F192" s="50">
        <v>108686.97478991596</v>
      </c>
      <c r="G192" s="51">
        <v>0.19</v>
      </c>
      <c r="H192" s="50">
        <f t="shared" si="4"/>
        <v>20650.525210084033</v>
      </c>
      <c r="I192" s="52">
        <f t="shared" si="5"/>
        <v>129337.49999999999</v>
      </c>
    </row>
    <row r="193" spans="2:9" ht="18.75" customHeight="1" x14ac:dyDescent="0.25">
      <c r="B193" s="46">
        <v>191</v>
      </c>
      <c r="C193" s="47" t="s">
        <v>226</v>
      </c>
      <c r="D193" s="48" t="s">
        <v>227</v>
      </c>
      <c r="E193" s="49"/>
      <c r="F193" s="50">
        <v>108686.97478991596</v>
      </c>
      <c r="G193" s="51">
        <v>0.19</v>
      </c>
      <c r="H193" s="50">
        <f t="shared" si="4"/>
        <v>20650.525210084033</v>
      </c>
      <c r="I193" s="52">
        <f t="shared" si="5"/>
        <v>129337.49999999999</v>
      </c>
    </row>
    <row r="194" spans="2:9" ht="18.75" customHeight="1" x14ac:dyDescent="0.25">
      <c r="B194" s="46">
        <v>192</v>
      </c>
      <c r="C194" s="47" t="s">
        <v>228</v>
      </c>
      <c r="D194" s="48" t="s">
        <v>11</v>
      </c>
      <c r="E194" s="49"/>
      <c r="F194" s="50">
        <v>108686.97478991596</v>
      </c>
      <c r="G194" s="51">
        <v>0.19</v>
      </c>
      <c r="H194" s="50">
        <f t="shared" si="4"/>
        <v>20650.525210084033</v>
      </c>
      <c r="I194" s="52">
        <f t="shared" si="5"/>
        <v>129337.49999999999</v>
      </c>
    </row>
    <row r="195" spans="2:9" ht="18.75" customHeight="1" x14ac:dyDescent="0.25">
      <c r="B195" s="46">
        <v>193</v>
      </c>
      <c r="C195" s="47" t="s">
        <v>606</v>
      </c>
      <c r="D195" s="48" t="s">
        <v>11</v>
      </c>
      <c r="E195" s="49"/>
      <c r="F195" s="50">
        <v>97132.352941176461</v>
      </c>
      <c r="G195" s="51">
        <v>0.19</v>
      </c>
      <c r="H195" s="50">
        <f t="shared" si="4"/>
        <v>18455.147058823528</v>
      </c>
      <c r="I195" s="52">
        <f t="shared" si="5"/>
        <v>115587.49999999999</v>
      </c>
    </row>
    <row r="196" spans="2:9" ht="18.75" customHeight="1" x14ac:dyDescent="0.25">
      <c r="B196" s="46">
        <v>194</v>
      </c>
      <c r="C196" s="47" t="s">
        <v>607</v>
      </c>
      <c r="D196" s="48" t="s">
        <v>11</v>
      </c>
      <c r="E196" s="49"/>
      <c r="F196" s="50">
        <v>28855.042016806721</v>
      </c>
      <c r="G196" s="51">
        <v>0.19</v>
      </c>
      <c r="H196" s="50">
        <f t="shared" ref="H196:H259" si="6">+F196*G196</f>
        <v>5482.457983193277</v>
      </c>
      <c r="I196" s="52">
        <f t="shared" ref="I196:I259" si="7">+H196+F196</f>
        <v>34337.5</v>
      </c>
    </row>
    <row r="197" spans="2:9" ht="18.75" customHeight="1" x14ac:dyDescent="0.25">
      <c r="B197" s="46">
        <v>195</v>
      </c>
      <c r="C197" s="47" t="s">
        <v>231</v>
      </c>
      <c r="D197" s="48" t="s">
        <v>11</v>
      </c>
      <c r="E197" s="49"/>
      <c r="F197" s="50">
        <v>35157.563025210082</v>
      </c>
      <c r="G197" s="51">
        <v>0.19</v>
      </c>
      <c r="H197" s="50">
        <f t="shared" si="6"/>
        <v>6679.9369747899154</v>
      </c>
      <c r="I197" s="52">
        <f t="shared" si="7"/>
        <v>41837.5</v>
      </c>
    </row>
    <row r="198" spans="2:9" ht="18.75" customHeight="1" x14ac:dyDescent="0.25">
      <c r="B198" s="46">
        <v>196</v>
      </c>
      <c r="C198" s="47" t="s">
        <v>608</v>
      </c>
      <c r="D198" s="48" t="s">
        <v>11</v>
      </c>
      <c r="E198" s="49"/>
      <c r="F198" s="50">
        <v>16577.964519140991</v>
      </c>
      <c r="G198" s="51">
        <v>0.19</v>
      </c>
      <c r="H198" s="50">
        <f t="shared" si="6"/>
        <v>3149.8132586367883</v>
      </c>
      <c r="I198" s="52">
        <f t="shared" si="7"/>
        <v>19727.777777777781</v>
      </c>
    </row>
    <row r="199" spans="2:9" ht="18.75" customHeight="1" x14ac:dyDescent="0.25">
      <c r="B199" s="46">
        <v>197</v>
      </c>
      <c r="C199" s="47" t="s">
        <v>609</v>
      </c>
      <c r="D199" s="48" t="s">
        <v>11</v>
      </c>
      <c r="E199" s="49"/>
      <c r="F199" s="50">
        <v>35157.563025210082</v>
      </c>
      <c r="G199" s="51">
        <v>0.19</v>
      </c>
      <c r="H199" s="50">
        <f t="shared" si="6"/>
        <v>6679.9369747899154</v>
      </c>
      <c r="I199" s="52">
        <f t="shared" si="7"/>
        <v>41837.5</v>
      </c>
    </row>
    <row r="200" spans="2:9" ht="18.75" customHeight="1" x14ac:dyDescent="0.25">
      <c r="B200" s="46">
        <v>198</v>
      </c>
      <c r="C200" s="47" t="s">
        <v>610</v>
      </c>
      <c r="D200" s="48" t="s">
        <v>11</v>
      </c>
      <c r="E200" s="49"/>
      <c r="F200" s="50">
        <v>36207.983193277309</v>
      </c>
      <c r="G200" s="51">
        <v>0.19</v>
      </c>
      <c r="H200" s="50">
        <f t="shared" si="6"/>
        <v>6879.5168067226887</v>
      </c>
      <c r="I200" s="52">
        <f t="shared" si="7"/>
        <v>43087.5</v>
      </c>
    </row>
    <row r="201" spans="2:9" ht="18.75" customHeight="1" x14ac:dyDescent="0.25">
      <c r="B201" s="46">
        <v>199</v>
      </c>
      <c r="C201" s="47" t="s">
        <v>235</v>
      </c>
      <c r="D201" s="48" t="s">
        <v>11</v>
      </c>
      <c r="E201" s="49"/>
      <c r="F201" s="50">
        <v>163308.82352941175</v>
      </c>
      <c r="G201" s="51">
        <v>0.19</v>
      </c>
      <c r="H201" s="50">
        <f t="shared" si="6"/>
        <v>31028.676470588231</v>
      </c>
      <c r="I201" s="52">
        <f t="shared" si="7"/>
        <v>194337.49999999997</v>
      </c>
    </row>
    <row r="202" spans="2:9" ht="18.75" customHeight="1" x14ac:dyDescent="0.25">
      <c r="B202" s="46">
        <v>200</v>
      </c>
      <c r="C202" s="47" t="s">
        <v>236</v>
      </c>
      <c r="D202" s="48" t="s">
        <v>11</v>
      </c>
      <c r="E202" s="49"/>
      <c r="F202" s="50">
        <v>19112.97852474323</v>
      </c>
      <c r="G202" s="51">
        <v>0.19</v>
      </c>
      <c r="H202" s="50">
        <f t="shared" si="6"/>
        <v>3631.4659197012138</v>
      </c>
      <c r="I202" s="52">
        <f t="shared" si="7"/>
        <v>22744.444444444445</v>
      </c>
    </row>
    <row r="203" spans="2:9" ht="18.75" customHeight="1" x14ac:dyDescent="0.25">
      <c r="B203" s="46">
        <v>201</v>
      </c>
      <c r="C203" s="47" t="s">
        <v>237</v>
      </c>
      <c r="D203" s="48" t="s">
        <v>11</v>
      </c>
      <c r="E203" s="49"/>
      <c r="F203" s="50">
        <v>6330.5322128851549</v>
      </c>
      <c r="G203" s="51">
        <v>0.19</v>
      </c>
      <c r="H203" s="50">
        <f t="shared" si="6"/>
        <v>1202.8011204481795</v>
      </c>
      <c r="I203" s="52">
        <f t="shared" si="7"/>
        <v>7533.3333333333339</v>
      </c>
    </row>
    <row r="204" spans="2:9" ht="18.75" customHeight="1" x14ac:dyDescent="0.25">
      <c r="B204" s="46">
        <v>202</v>
      </c>
      <c r="C204" s="47" t="s">
        <v>611</v>
      </c>
      <c r="D204" s="48" t="s">
        <v>11</v>
      </c>
      <c r="E204" s="49"/>
      <c r="F204" s="50">
        <v>13510.737628384688</v>
      </c>
      <c r="G204" s="51">
        <v>0.19</v>
      </c>
      <c r="H204" s="50">
        <f t="shared" si="6"/>
        <v>2567.0401493930908</v>
      </c>
      <c r="I204" s="52">
        <f t="shared" si="7"/>
        <v>16077.777777777779</v>
      </c>
    </row>
    <row r="205" spans="2:9" ht="18.75" customHeight="1" x14ac:dyDescent="0.25">
      <c r="B205" s="46">
        <v>203</v>
      </c>
      <c r="C205" s="47" t="s">
        <v>239</v>
      </c>
      <c r="D205" s="48" t="s">
        <v>11</v>
      </c>
      <c r="E205" s="49"/>
      <c r="F205" s="50">
        <v>32006.302521008405</v>
      </c>
      <c r="G205" s="51">
        <v>0.19</v>
      </c>
      <c r="H205" s="50">
        <f t="shared" si="6"/>
        <v>6081.1974789915967</v>
      </c>
      <c r="I205" s="52">
        <f t="shared" si="7"/>
        <v>38087.5</v>
      </c>
    </row>
    <row r="206" spans="2:9" ht="18.75" customHeight="1" x14ac:dyDescent="0.25">
      <c r="B206" s="46">
        <v>204</v>
      </c>
      <c r="C206" s="47" t="s">
        <v>240</v>
      </c>
      <c r="D206" s="48" t="s">
        <v>11</v>
      </c>
      <c r="E206" s="49"/>
      <c r="F206" s="50">
        <v>16311.858076563958</v>
      </c>
      <c r="G206" s="51">
        <v>0.19</v>
      </c>
      <c r="H206" s="50">
        <f t="shared" si="6"/>
        <v>3099.2530345471519</v>
      </c>
      <c r="I206" s="52">
        <f t="shared" si="7"/>
        <v>19411.111111111109</v>
      </c>
    </row>
    <row r="207" spans="2:9" ht="18.75" customHeight="1" x14ac:dyDescent="0.25">
      <c r="B207" s="46">
        <v>205</v>
      </c>
      <c r="C207" s="47" t="s">
        <v>241</v>
      </c>
      <c r="D207" s="48" t="s">
        <v>11</v>
      </c>
      <c r="E207" s="49"/>
      <c r="F207" s="50">
        <v>2362.2782446311858</v>
      </c>
      <c r="G207" s="51">
        <v>0.19</v>
      </c>
      <c r="H207" s="50">
        <f t="shared" si="6"/>
        <v>448.83286647992531</v>
      </c>
      <c r="I207" s="52">
        <f t="shared" si="7"/>
        <v>2811.1111111111113</v>
      </c>
    </row>
    <row r="208" spans="2:9" ht="18.75" customHeight="1" x14ac:dyDescent="0.25">
      <c r="B208" s="46">
        <v>206</v>
      </c>
      <c r="C208" s="47" t="s">
        <v>242</v>
      </c>
      <c r="D208" s="48" t="s">
        <v>11</v>
      </c>
      <c r="E208" s="49"/>
      <c r="F208" s="50">
        <v>2231.5592903828197</v>
      </c>
      <c r="G208" s="51">
        <v>0.19</v>
      </c>
      <c r="H208" s="50">
        <f t="shared" si="6"/>
        <v>423.99626517273572</v>
      </c>
      <c r="I208" s="52">
        <f t="shared" si="7"/>
        <v>2655.5555555555552</v>
      </c>
    </row>
    <row r="209" spans="2:9" ht="18.75" customHeight="1" x14ac:dyDescent="0.25">
      <c r="B209" s="46">
        <v>207</v>
      </c>
      <c r="C209" s="47" t="s">
        <v>243</v>
      </c>
      <c r="D209" s="48" t="s">
        <v>26</v>
      </c>
      <c r="E209" s="49"/>
      <c r="F209" s="50">
        <v>42510.504201680669</v>
      </c>
      <c r="G209" s="51">
        <v>0.19</v>
      </c>
      <c r="H209" s="50">
        <f t="shared" si="6"/>
        <v>8076.9957983193272</v>
      </c>
      <c r="I209" s="52">
        <f t="shared" si="7"/>
        <v>50587.5</v>
      </c>
    </row>
    <row r="210" spans="2:9" ht="18.75" customHeight="1" x14ac:dyDescent="0.25">
      <c r="B210" s="46">
        <v>208</v>
      </c>
      <c r="C210" s="47" t="s">
        <v>244</v>
      </c>
      <c r="D210" s="48" t="s">
        <v>11</v>
      </c>
      <c r="E210" s="49"/>
      <c r="F210" s="50">
        <v>49863.445378151264</v>
      </c>
      <c r="G210" s="51">
        <v>0.19</v>
      </c>
      <c r="H210" s="50">
        <f t="shared" si="6"/>
        <v>9474.0546218487398</v>
      </c>
      <c r="I210" s="52">
        <f t="shared" si="7"/>
        <v>59337.5</v>
      </c>
    </row>
    <row r="211" spans="2:9" ht="18.75" customHeight="1" x14ac:dyDescent="0.25">
      <c r="B211" s="46">
        <v>209</v>
      </c>
      <c r="C211" s="47" t="s">
        <v>245</v>
      </c>
      <c r="D211" s="48" t="s">
        <v>11</v>
      </c>
      <c r="E211" s="49"/>
      <c r="F211" s="50">
        <v>264254.20168067224</v>
      </c>
      <c r="G211" s="51">
        <v>0.19</v>
      </c>
      <c r="H211" s="50">
        <f t="shared" si="6"/>
        <v>50208.298319327725</v>
      </c>
      <c r="I211" s="52">
        <f t="shared" si="7"/>
        <v>314462.49999999994</v>
      </c>
    </row>
    <row r="212" spans="2:9" ht="18.75" customHeight="1" x14ac:dyDescent="0.25">
      <c r="B212" s="46">
        <v>210</v>
      </c>
      <c r="C212" s="53" t="s">
        <v>246</v>
      </c>
      <c r="D212" s="48" t="s">
        <v>195</v>
      </c>
      <c r="E212" s="49"/>
      <c r="F212" s="50">
        <v>2222.2222222222222</v>
      </c>
      <c r="G212" s="51">
        <v>0.19</v>
      </c>
      <c r="H212" s="50">
        <f t="shared" si="6"/>
        <v>422.22222222222223</v>
      </c>
      <c r="I212" s="52">
        <f t="shared" si="7"/>
        <v>2644.4444444444443</v>
      </c>
    </row>
    <row r="213" spans="2:9" ht="18.75" customHeight="1" x14ac:dyDescent="0.25">
      <c r="B213" s="46">
        <v>211</v>
      </c>
      <c r="C213" s="47" t="s">
        <v>247</v>
      </c>
      <c r="D213" s="48" t="s">
        <v>11</v>
      </c>
      <c r="E213" s="49"/>
      <c r="F213" s="50">
        <v>5200.7469654528477</v>
      </c>
      <c r="G213" s="51">
        <v>0.19</v>
      </c>
      <c r="H213" s="50">
        <f t="shared" si="6"/>
        <v>988.14192343604111</v>
      </c>
      <c r="I213" s="52">
        <f t="shared" si="7"/>
        <v>6188.8888888888887</v>
      </c>
    </row>
    <row r="214" spans="2:9" ht="18.75" customHeight="1" x14ac:dyDescent="0.25">
      <c r="B214" s="46">
        <v>212</v>
      </c>
      <c r="C214" s="47" t="s">
        <v>248</v>
      </c>
      <c r="D214" s="48" t="s">
        <v>11</v>
      </c>
      <c r="E214" s="49"/>
      <c r="F214" s="50">
        <v>12949.579831932773</v>
      </c>
      <c r="G214" s="51">
        <v>0.19</v>
      </c>
      <c r="H214" s="50">
        <f t="shared" si="6"/>
        <v>2460.4201680672268</v>
      </c>
      <c r="I214" s="52">
        <f t="shared" si="7"/>
        <v>15410</v>
      </c>
    </row>
    <row r="215" spans="2:9" ht="18.75" customHeight="1" x14ac:dyDescent="0.25">
      <c r="B215" s="46">
        <v>213</v>
      </c>
      <c r="C215" s="47" t="s">
        <v>612</v>
      </c>
      <c r="D215" s="48" t="s">
        <v>11</v>
      </c>
      <c r="E215" s="49"/>
      <c r="F215" s="50">
        <v>13603.174603174602</v>
      </c>
      <c r="G215" s="51">
        <v>0.19</v>
      </c>
      <c r="H215" s="50">
        <f t="shared" si="6"/>
        <v>2584.6031746031745</v>
      </c>
      <c r="I215" s="52">
        <f t="shared" si="7"/>
        <v>16187.777777777777</v>
      </c>
    </row>
    <row r="216" spans="2:9" ht="18.75" customHeight="1" x14ac:dyDescent="0.25">
      <c r="B216" s="46">
        <v>214</v>
      </c>
      <c r="C216" s="47" t="s">
        <v>250</v>
      </c>
      <c r="D216" s="48" t="s">
        <v>37</v>
      </c>
      <c r="E216" s="49"/>
      <c r="F216" s="50">
        <v>39884.453781512602</v>
      </c>
      <c r="G216" s="51">
        <v>0.19</v>
      </c>
      <c r="H216" s="50">
        <f t="shared" si="6"/>
        <v>7578.0462184873941</v>
      </c>
      <c r="I216" s="52">
        <f t="shared" si="7"/>
        <v>47462.5</v>
      </c>
    </row>
    <row r="217" spans="2:9" ht="18.75" customHeight="1" x14ac:dyDescent="0.25">
      <c r="B217" s="46">
        <v>215</v>
      </c>
      <c r="C217" s="47" t="s">
        <v>251</v>
      </c>
      <c r="D217" s="48" t="s">
        <v>11</v>
      </c>
      <c r="E217" s="49"/>
      <c r="F217" s="50">
        <v>93876.05042016806</v>
      </c>
      <c r="G217" s="51">
        <v>0.19</v>
      </c>
      <c r="H217" s="50">
        <f t="shared" si="6"/>
        <v>17836.449579831933</v>
      </c>
      <c r="I217" s="52">
        <f t="shared" si="7"/>
        <v>111712.5</v>
      </c>
    </row>
    <row r="218" spans="2:9" ht="18.75" customHeight="1" x14ac:dyDescent="0.25">
      <c r="B218" s="46">
        <v>216</v>
      </c>
      <c r="C218" s="47" t="s">
        <v>252</v>
      </c>
      <c r="D218" s="48" t="s">
        <v>11</v>
      </c>
      <c r="E218" s="49"/>
      <c r="F218" s="50">
        <v>24715.219421101774</v>
      </c>
      <c r="G218" s="51">
        <v>0.19</v>
      </c>
      <c r="H218" s="50">
        <f t="shared" si="6"/>
        <v>4695.8916900093373</v>
      </c>
      <c r="I218" s="52">
        <f t="shared" si="7"/>
        <v>29411.111111111109</v>
      </c>
    </row>
    <row r="219" spans="2:9" ht="18.75" customHeight="1" x14ac:dyDescent="0.25">
      <c r="B219" s="46">
        <v>217</v>
      </c>
      <c r="C219" s="47" t="s">
        <v>253</v>
      </c>
      <c r="D219" s="48" t="s">
        <v>11</v>
      </c>
      <c r="E219" s="49"/>
      <c r="F219" s="50">
        <v>32006.302521008405</v>
      </c>
      <c r="G219" s="51">
        <v>0.19</v>
      </c>
      <c r="H219" s="50">
        <f t="shared" si="6"/>
        <v>6081.1974789915967</v>
      </c>
      <c r="I219" s="52">
        <f t="shared" si="7"/>
        <v>38087.5</v>
      </c>
    </row>
    <row r="220" spans="2:9" ht="18.75" customHeight="1" x14ac:dyDescent="0.25">
      <c r="B220" s="46">
        <v>218</v>
      </c>
      <c r="C220" s="47" t="s">
        <v>254</v>
      </c>
      <c r="D220" s="48" t="s">
        <v>11</v>
      </c>
      <c r="E220" s="49"/>
      <c r="F220" s="50">
        <v>12577.030812324929</v>
      </c>
      <c r="G220" s="51">
        <v>0.19</v>
      </c>
      <c r="H220" s="50">
        <f t="shared" si="6"/>
        <v>2389.6358543417364</v>
      </c>
      <c r="I220" s="52">
        <f t="shared" si="7"/>
        <v>14966.666666666664</v>
      </c>
    </row>
    <row r="221" spans="2:9" ht="18.75" customHeight="1" x14ac:dyDescent="0.25">
      <c r="B221" s="46">
        <v>219</v>
      </c>
      <c r="C221" s="47" t="s">
        <v>255</v>
      </c>
      <c r="D221" s="48" t="s">
        <v>48</v>
      </c>
      <c r="E221" s="49"/>
      <c r="F221" s="50">
        <v>22745.098039215689</v>
      </c>
      <c r="G221" s="51">
        <v>0.19</v>
      </c>
      <c r="H221" s="50">
        <f t="shared" si="6"/>
        <v>4321.5686274509808</v>
      </c>
      <c r="I221" s="52">
        <f t="shared" si="7"/>
        <v>27066.666666666672</v>
      </c>
    </row>
    <row r="222" spans="2:9" ht="18.75" customHeight="1" x14ac:dyDescent="0.25">
      <c r="B222" s="46">
        <v>220</v>
      </c>
      <c r="C222" s="47" t="s">
        <v>256</v>
      </c>
      <c r="D222" s="48" t="s">
        <v>11</v>
      </c>
      <c r="E222" s="49"/>
      <c r="F222" s="50">
        <v>87678.57142857142</v>
      </c>
      <c r="G222" s="51">
        <v>0.19</v>
      </c>
      <c r="H222" s="50">
        <f t="shared" si="6"/>
        <v>16658.928571428569</v>
      </c>
      <c r="I222" s="52">
        <f t="shared" si="7"/>
        <v>104337.49999999999</v>
      </c>
    </row>
    <row r="223" spans="2:9" ht="18.75" customHeight="1" x14ac:dyDescent="0.25">
      <c r="B223" s="46">
        <v>221</v>
      </c>
      <c r="C223" s="47" t="s">
        <v>257</v>
      </c>
      <c r="D223" s="48" t="s">
        <v>48</v>
      </c>
      <c r="E223" s="49"/>
      <c r="F223" s="50">
        <v>22847.805788982259</v>
      </c>
      <c r="G223" s="51">
        <v>0.19</v>
      </c>
      <c r="H223" s="50">
        <f t="shared" si="6"/>
        <v>4341.0830999066293</v>
      </c>
      <c r="I223" s="52">
        <f t="shared" si="7"/>
        <v>27188.888888888891</v>
      </c>
    </row>
    <row r="224" spans="2:9" ht="18.75" customHeight="1" x14ac:dyDescent="0.25">
      <c r="B224" s="46">
        <v>222</v>
      </c>
      <c r="C224" s="47" t="s">
        <v>258</v>
      </c>
      <c r="D224" s="48" t="s">
        <v>11</v>
      </c>
      <c r="E224" s="49"/>
      <c r="F224" s="50">
        <v>5630.2521008403364</v>
      </c>
      <c r="G224" s="51">
        <v>0.19</v>
      </c>
      <c r="H224" s="50">
        <f t="shared" si="6"/>
        <v>1069.747899159664</v>
      </c>
      <c r="I224" s="52">
        <f t="shared" si="7"/>
        <v>6700</v>
      </c>
    </row>
    <row r="225" spans="2:9" ht="18.75" customHeight="1" x14ac:dyDescent="0.25">
      <c r="B225" s="46">
        <v>223</v>
      </c>
      <c r="C225" s="47" t="s">
        <v>259</v>
      </c>
      <c r="D225" s="48" t="s">
        <v>11</v>
      </c>
      <c r="E225" s="49"/>
      <c r="F225" s="50">
        <v>76754.201680672268</v>
      </c>
      <c r="G225" s="51">
        <v>0.19</v>
      </c>
      <c r="H225" s="50">
        <f t="shared" si="6"/>
        <v>14583.29831932773</v>
      </c>
      <c r="I225" s="52">
        <f t="shared" si="7"/>
        <v>91337.5</v>
      </c>
    </row>
    <row r="226" spans="2:9" ht="18.75" customHeight="1" x14ac:dyDescent="0.25">
      <c r="B226" s="46">
        <v>224</v>
      </c>
      <c r="C226" s="47" t="s">
        <v>260</v>
      </c>
      <c r="D226" s="48" t="s">
        <v>11</v>
      </c>
      <c r="E226" s="49"/>
      <c r="F226" s="50">
        <v>65619.747899159658</v>
      </c>
      <c r="G226" s="51">
        <v>0.19</v>
      </c>
      <c r="H226" s="50">
        <f t="shared" si="6"/>
        <v>12467.752100840335</v>
      </c>
      <c r="I226" s="52">
        <f t="shared" si="7"/>
        <v>78087.5</v>
      </c>
    </row>
    <row r="227" spans="2:9" ht="18.75" customHeight="1" x14ac:dyDescent="0.25">
      <c r="B227" s="46">
        <v>225</v>
      </c>
      <c r="C227" s="47" t="s">
        <v>261</v>
      </c>
      <c r="D227" s="48" t="s">
        <v>11</v>
      </c>
      <c r="E227" s="49"/>
      <c r="F227" s="50">
        <v>831806.72268907563</v>
      </c>
      <c r="G227" s="51">
        <v>0.19</v>
      </c>
      <c r="H227" s="50">
        <f t="shared" si="6"/>
        <v>158043.27731092437</v>
      </c>
      <c r="I227" s="52">
        <f t="shared" si="7"/>
        <v>989850</v>
      </c>
    </row>
    <row r="228" spans="2:9" ht="18.75" customHeight="1" x14ac:dyDescent="0.25">
      <c r="B228" s="46">
        <v>226</v>
      </c>
      <c r="C228" s="47" t="s">
        <v>262</v>
      </c>
      <c r="D228" s="48" t="s">
        <v>11</v>
      </c>
      <c r="E228" s="49"/>
      <c r="F228" s="50">
        <v>4836.6013071895422</v>
      </c>
      <c r="G228" s="51">
        <v>0.19</v>
      </c>
      <c r="H228" s="50">
        <f t="shared" si="6"/>
        <v>918.95424836601308</v>
      </c>
      <c r="I228" s="52">
        <f t="shared" si="7"/>
        <v>5755.5555555555557</v>
      </c>
    </row>
    <row r="229" spans="2:9" ht="18.75" customHeight="1" x14ac:dyDescent="0.25">
      <c r="B229" s="46">
        <v>227</v>
      </c>
      <c r="C229" s="47" t="s">
        <v>263</v>
      </c>
      <c r="D229" s="48" t="s">
        <v>11</v>
      </c>
      <c r="E229" s="49"/>
      <c r="F229" s="50">
        <v>4836.6013071895422</v>
      </c>
      <c r="G229" s="51">
        <v>0.19</v>
      </c>
      <c r="H229" s="50">
        <f t="shared" si="6"/>
        <v>918.95424836601308</v>
      </c>
      <c r="I229" s="52">
        <f t="shared" si="7"/>
        <v>5755.5555555555557</v>
      </c>
    </row>
    <row r="230" spans="2:9" ht="18.75" customHeight="1" x14ac:dyDescent="0.25">
      <c r="B230" s="46">
        <v>228</v>
      </c>
      <c r="C230" s="47" t="s">
        <v>264</v>
      </c>
      <c r="D230" s="48" t="s">
        <v>11</v>
      </c>
      <c r="E230" s="49"/>
      <c r="F230" s="50">
        <v>14537.81512605042</v>
      </c>
      <c r="G230" s="51">
        <v>0.19</v>
      </c>
      <c r="H230" s="50">
        <f t="shared" si="6"/>
        <v>2762.1848739495799</v>
      </c>
      <c r="I230" s="52">
        <f t="shared" si="7"/>
        <v>17300</v>
      </c>
    </row>
    <row r="231" spans="2:9" ht="18.75" customHeight="1" x14ac:dyDescent="0.25">
      <c r="B231" s="46">
        <v>229</v>
      </c>
      <c r="C231" s="47" t="s">
        <v>265</v>
      </c>
      <c r="D231" s="48" t="s">
        <v>11</v>
      </c>
      <c r="E231" s="49"/>
      <c r="F231" s="50">
        <v>18534.080298786179</v>
      </c>
      <c r="G231" s="51">
        <v>0.19</v>
      </c>
      <c r="H231" s="50">
        <f t="shared" si="6"/>
        <v>3521.475256769374</v>
      </c>
      <c r="I231" s="52">
        <f t="shared" si="7"/>
        <v>22055.555555555555</v>
      </c>
    </row>
    <row r="232" spans="2:9" ht="18.75" customHeight="1" x14ac:dyDescent="0.25">
      <c r="B232" s="46">
        <v>230</v>
      </c>
      <c r="C232" s="47" t="s">
        <v>266</v>
      </c>
      <c r="D232" s="48" t="s">
        <v>11</v>
      </c>
      <c r="E232" s="49"/>
      <c r="F232" s="50">
        <v>7731.09243697479</v>
      </c>
      <c r="G232" s="51">
        <v>0.19</v>
      </c>
      <c r="H232" s="50">
        <f t="shared" si="6"/>
        <v>1468.90756302521</v>
      </c>
      <c r="I232" s="52">
        <f t="shared" si="7"/>
        <v>9200</v>
      </c>
    </row>
    <row r="233" spans="2:9" ht="18.75" customHeight="1" x14ac:dyDescent="0.25">
      <c r="B233" s="46">
        <v>231</v>
      </c>
      <c r="C233" s="47" t="s">
        <v>267</v>
      </c>
      <c r="D233" s="48" t="s">
        <v>11</v>
      </c>
      <c r="E233" s="49"/>
      <c r="F233" s="50">
        <v>3576.0971055088703</v>
      </c>
      <c r="G233" s="51">
        <v>0.19</v>
      </c>
      <c r="H233" s="50">
        <f t="shared" si="6"/>
        <v>679.45845004668536</v>
      </c>
      <c r="I233" s="52">
        <f t="shared" si="7"/>
        <v>4255.5555555555557</v>
      </c>
    </row>
    <row r="234" spans="2:9" ht="18.75" customHeight="1" x14ac:dyDescent="0.25">
      <c r="B234" s="46">
        <v>232</v>
      </c>
      <c r="C234" s="47" t="s">
        <v>268</v>
      </c>
      <c r="D234" s="48" t="s">
        <v>11</v>
      </c>
      <c r="E234" s="49"/>
      <c r="F234" s="50">
        <v>3249.2997198879552</v>
      </c>
      <c r="G234" s="51">
        <v>0.19</v>
      </c>
      <c r="H234" s="50">
        <f t="shared" si="6"/>
        <v>617.36694677871151</v>
      </c>
      <c r="I234" s="52">
        <f t="shared" si="7"/>
        <v>3866.666666666667</v>
      </c>
    </row>
    <row r="235" spans="2:9" ht="18.75" customHeight="1" x14ac:dyDescent="0.25">
      <c r="B235" s="46">
        <v>233</v>
      </c>
      <c r="C235" s="47" t="s">
        <v>269</v>
      </c>
      <c r="D235" s="48" t="s">
        <v>11</v>
      </c>
      <c r="E235" s="49"/>
      <c r="F235" s="50">
        <v>70871.848739495792</v>
      </c>
      <c r="G235" s="51">
        <v>0.19</v>
      </c>
      <c r="H235" s="50">
        <f t="shared" si="6"/>
        <v>13465.651260504201</v>
      </c>
      <c r="I235" s="52">
        <f t="shared" si="7"/>
        <v>84337.5</v>
      </c>
    </row>
    <row r="236" spans="2:9" ht="18.75" customHeight="1" x14ac:dyDescent="0.25">
      <c r="B236" s="46">
        <v>234</v>
      </c>
      <c r="C236" s="47" t="s">
        <v>270</v>
      </c>
      <c r="D236" s="48" t="s">
        <v>11</v>
      </c>
      <c r="E236" s="49"/>
      <c r="F236" s="50">
        <v>17245.564892623715</v>
      </c>
      <c r="G236" s="51">
        <v>0.19</v>
      </c>
      <c r="H236" s="50">
        <f t="shared" si="6"/>
        <v>3276.6573295985058</v>
      </c>
      <c r="I236" s="52">
        <f t="shared" si="7"/>
        <v>20522.222222222223</v>
      </c>
    </row>
    <row r="237" spans="2:9" ht="18.75" customHeight="1" x14ac:dyDescent="0.25">
      <c r="B237" s="46">
        <v>235</v>
      </c>
      <c r="C237" s="47" t="s">
        <v>613</v>
      </c>
      <c r="D237" s="48" t="s">
        <v>34</v>
      </c>
      <c r="E237" s="49"/>
      <c r="F237" s="50">
        <v>35777.310924369747</v>
      </c>
      <c r="G237" s="51">
        <v>0.19</v>
      </c>
      <c r="H237" s="50">
        <f t="shared" si="6"/>
        <v>6797.6890756302519</v>
      </c>
      <c r="I237" s="52">
        <f t="shared" si="7"/>
        <v>42575</v>
      </c>
    </row>
    <row r="238" spans="2:9" ht="18.75" customHeight="1" x14ac:dyDescent="0.25">
      <c r="B238" s="46">
        <v>236</v>
      </c>
      <c r="C238" s="47" t="s">
        <v>272</v>
      </c>
      <c r="D238" s="48" t="s">
        <v>11</v>
      </c>
      <c r="E238" s="49"/>
      <c r="F238" s="50">
        <v>3481.7927170868347</v>
      </c>
      <c r="G238" s="51">
        <v>0.19</v>
      </c>
      <c r="H238" s="50">
        <f t="shared" si="6"/>
        <v>661.54061624649864</v>
      </c>
      <c r="I238" s="52">
        <f t="shared" si="7"/>
        <v>4143.333333333333</v>
      </c>
    </row>
    <row r="239" spans="2:9" ht="18.75" customHeight="1" x14ac:dyDescent="0.25">
      <c r="B239" s="46">
        <v>237</v>
      </c>
      <c r="C239" s="47" t="s">
        <v>273</v>
      </c>
      <c r="D239" s="48" t="s">
        <v>11</v>
      </c>
      <c r="E239" s="49"/>
      <c r="F239" s="50">
        <v>12009.470454848604</v>
      </c>
      <c r="G239" s="51">
        <v>0.19</v>
      </c>
      <c r="H239" s="50">
        <f t="shared" si="6"/>
        <v>2281.7993864212349</v>
      </c>
      <c r="I239" s="52">
        <f t="shared" si="7"/>
        <v>14291.269841269839</v>
      </c>
    </row>
    <row r="240" spans="2:9" ht="18.75" customHeight="1" x14ac:dyDescent="0.25">
      <c r="B240" s="46">
        <v>238</v>
      </c>
      <c r="C240" s="47" t="s">
        <v>614</v>
      </c>
      <c r="D240" s="48" t="s">
        <v>11</v>
      </c>
      <c r="E240" s="49"/>
      <c r="F240" s="50">
        <v>2502.3342670401494</v>
      </c>
      <c r="G240" s="51">
        <v>0.19</v>
      </c>
      <c r="H240" s="50">
        <f t="shared" si="6"/>
        <v>475.4435107376284</v>
      </c>
      <c r="I240" s="52">
        <f t="shared" si="7"/>
        <v>2977.7777777777778</v>
      </c>
    </row>
    <row r="241" spans="2:9" ht="18.75" customHeight="1" x14ac:dyDescent="0.25">
      <c r="B241" s="46">
        <v>239</v>
      </c>
      <c r="C241" s="47" t="s">
        <v>275</v>
      </c>
      <c r="D241" s="48" t="s">
        <v>11</v>
      </c>
      <c r="E241" s="49"/>
      <c r="F241" s="50">
        <v>6788.0485527544351</v>
      </c>
      <c r="G241" s="51">
        <v>0.19</v>
      </c>
      <c r="H241" s="50">
        <f t="shared" si="6"/>
        <v>1289.7292250233427</v>
      </c>
      <c r="I241" s="52">
        <f t="shared" si="7"/>
        <v>8077.7777777777774</v>
      </c>
    </row>
    <row r="242" spans="2:9" ht="18.75" customHeight="1" x14ac:dyDescent="0.25">
      <c r="B242" s="46">
        <v>240</v>
      </c>
      <c r="C242" s="47" t="s">
        <v>276</v>
      </c>
      <c r="D242" s="48" t="s">
        <v>11</v>
      </c>
      <c r="E242" s="49"/>
      <c r="F242" s="50">
        <v>10420.16806722689</v>
      </c>
      <c r="G242" s="51">
        <v>0.19</v>
      </c>
      <c r="H242" s="50">
        <f t="shared" si="6"/>
        <v>1979.8319327731092</v>
      </c>
      <c r="I242" s="52">
        <f t="shared" si="7"/>
        <v>12400</v>
      </c>
    </row>
    <row r="243" spans="2:9" ht="18.75" customHeight="1" x14ac:dyDescent="0.25">
      <c r="B243" s="46">
        <v>241</v>
      </c>
      <c r="C243" s="47" t="s">
        <v>277</v>
      </c>
      <c r="D243" s="48" t="s">
        <v>11</v>
      </c>
      <c r="E243" s="49"/>
      <c r="F243" s="50">
        <v>108686.97478991596</v>
      </c>
      <c r="G243" s="51">
        <v>0.19</v>
      </c>
      <c r="H243" s="50">
        <f t="shared" si="6"/>
        <v>20650.525210084033</v>
      </c>
      <c r="I243" s="52">
        <f t="shared" si="7"/>
        <v>129337.49999999999</v>
      </c>
    </row>
    <row r="244" spans="2:9" ht="18.75" customHeight="1" x14ac:dyDescent="0.25">
      <c r="B244" s="46">
        <v>242</v>
      </c>
      <c r="C244" s="47" t="s">
        <v>278</v>
      </c>
      <c r="D244" s="48" t="s">
        <v>11</v>
      </c>
      <c r="E244" s="49"/>
      <c r="F244" s="50">
        <v>72016.806722689071</v>
      </c>
      <c r="G244" s="51">
        <v>0.19</v>
      </c>
      <c r="H244" s="50">
        <f t="shared" si="6"/>
        <v>13683.193277310924</v>
      </c>
      <c r="I244" s="52">
        <f t="shared" si="7"/>
        <v>85700</v>
      </c>
    </row>
    <row r="245" spans="2:9" ht="18.75" customHeight="1" x14ac:dyDescent="0.25">
      <c r="B245" s="46">
        <v>243</v>
      </c>
      <c r="C245" s="47" t="s">
        <v>279</v>
      </c>
      <c r="D245" s="48" t="s">
        <v>11</v>
      </c>
      <c r="E245" s="49"/>
      <c r="F245" s="50">
        <v>9122.3155929038294</v>
      </c>
      <c r="G245" s="51">
        <v>0.19</v>
      </c>
      <c r="H245" s="50">
        <f t="shared" si="6"/>
        <v>1733.2399626517276</v>
      </c>
      <c r="I245" s="52">
        <f t="shared" si="7"/>
        <v>10855.555555555557</v>
      </c>
    </row>
    <row r="246" spans="2:9" ht="18.75" customHeight="1" x14ac:dyDescent="0.25">
      <c r="B246" s="46">
        <v>244</v>
      </c>
      <c r="C246" s="47" t="s">
        <v>280</v>
      </c>
      <c r="D246" s="48" t="s">
        <v>11</v>
      </c>
      <c r="E246" s="49"/>
      <c r="F246" s="50">
        <v>17329.598506069095</v>
      </c>
      <c r="G246" s="51">
        <v>0.19</v>
      </c>
      <c r="H246" s="50">
        <f t="shared" si="6"/>
        <v>3292.623716153128</v>
      </c>
      <c r="I246" s="52">
        <f t="shared" si="7"/>
        <v>20622.222222222223</v>
      </c>
    </row>
    <row r="247" spans="2:9" ht="18.75" customHeight="1" x14ac:dyDescent="0.25">
      <c r="B247" s="46">
        <v>245</v>
      </c>
      <c r="C247" s="47" t="s">
        <v>281</v>
      </c>
      <c r="D247" s="48" t="s">
        <v>11</v>
      </c>
      <c r="E247" s="49"/>
      <c r="F247" s="50">
        <v>47762.60504201681</v>
      </c>
      <c r="G247" s="51">
        <v>0.19</v>
      </c>
      <c r="H247" s="50">
        <f t="shared" si="6"/>
        <v>9074.8949579831933</v>
      </c>
      <c r="I247" s="52">
        <f t="shared" si="7"/>
        <v>56837.5</v>
      </c>
    </row>
    <row r="248" spans="2:9" ht="18.75" customHeight="1" x14ac:dyDescent="0.25">
      <c r="B248" s="46">
        <v>246</v>
      </c>
      <c r="C248" s="47" t="s">
        <v>282</v>
      </c>
      <c r="D248" s="48" t="s">
        <v>11</v>
      </c>
      <c r="E248" s="49"/>
      <c r="F248" s="50">
        <v>173813.02521008404</v>
      </c>
      <c r="G248" s="51">
        <v>0.19</v>
      </c>
      <c r="H248" s="50">
        <f t="shared" si="6"/>
        <v>33024.47478991597</v>
      </c>
      <c r="I248" s="52">
        <f t="shared" si="7"/>
        <v>206837.5</v>
      </c>
    </row>
    <row r="249" spans="2:9" ht="18.75" customHeight="1" x14ac:dyDescent="0.25">
      <c r="B249" s="46">
        <v>247</v>
      </c>
      <c r="C249" s="47" t="s">
        <v>283</v>
      </c>
      <c r="D249" s="48" t="s">
        <v>11</v>
      </c>
      <c r="E249" s="49"/>
      <c r="F249" s="50">
        <v>145451.68067226891</v>
      </c>
      <c r="G249" s="51">
        <v>0.19</v>
      </c>
      <c r="H249" s="50">
        <f t="shared" si="6"/>
        <v>27635.819327731093</v>
      </c>
      <c r="I249" s="52">
        <f t="shared" si="7"/>
        <v>173087.5</v>
      </c>
    </row>
    <row r="250" spans="2:9" ht="18.75" customHeight="1" x14ac:dyDescent="0.25">
      <c r="B250" s="46">
        <v>248</v>
      </c>
      <c r="C250" s="47" t="s">
        <v>284</v>
      </c>
      <c r="D250" s="48" t="s">
        <v>11</v>
      </c>
      <c r="E250" s="49"/>
      <c r="F250" s="50">
        <v>120241.59663865546</v>
      </c>
      <c r="G250" s="51">
        <v>0.19</v>
      </c>
      <c r="H250" s="50">
        <f t="shared" si="6"/>
        <v>22845.903361344539</v>
      </c>
      <c r="I250" s="52">
        <f t="shared" si="7"/>
        <v>143087.5</v>
      </c>
    </row>
    <row r="251" spans="2:9" ht="18.75" customHeight="1" x14ac:dyDescent="0.25">
      <c r="B251" s="46">
        <v>249</v>
      </c>
      <c r="C251" s="47" t="s">
        <v>285</v>
      </c>
      <c r="D251" s="48" t="s">
        <v>11</v>
      </c>
      <c r="E251" s="49"/>
      <c r="F251" s="50">
        <v>120241.59663865546</v>
      </c>
      <c r="G251" s="51">
        <v>0.19</v>
      </c>
      <c r="H251" s="50">
        <f t="shared" si="6"/>
        <v>22845.903361344539</v>
      </c>
      <c r="I251" s="52">
        <f t="shared" si="7"/>
        <v>143087.5</v>
      </c>
    </row>
    <row r="252" spans="2:9" ht="18.75" customHeight="1" x14ac:dyDescent="0.25">
      <c r="B252" s="46">
        <v>250</v>
      </c>
      <c r="C252" s="47" t="s">
        <v>286</v>
      </c>
      <c r="D252" s="48" t="s">
        <v>11</v>
      </c>
      <c r="E252" s="49"/>
      <c r="F252" s="50">
        <v>199390.75630252098</v>
      </c>
      <c r="G252" s="51">
        <v>0.19</v>
      </c>
      <c r="H252" s="50">
        <f t="shared" si="6"/>
        <v>37884.243697478989</v>
      </c>
      <c r="I252" s="52">
        <f t="shared" si="7"/>
        <v>237274.99999999997</v>
      </c>
    </row>
    <row r="253" spans="2:9" ht="18.75" customHeight="1" x14ac:dyDescent="0.25">
      <c r="B253" s="46">
        <v>251</v>
      </c>
      <c r="C253" s="47" t="s">
        <v>287</v>
      </c>
      <c r="D253" s="48" t="s">
        <v>11</v>
      </c>
      <c r="E253" s="49"/>
      <c r="F253" s="50">
        <v>7450.9803921568628</v>
      </c>
      <c r="G253" s="51">
        <v>0.19</v>
      </c>
      <c r="H253" s="50">
        <f t="shared" si="6"/>
        <v>1415.686274509804</v>
      </c>
      <c r="I253" s="52">
        <f t="shared" si="7"/>
        <v>8866.6666666666661</v>
      </c>
    </row>
    <row r="254" spans="2:9" ht="18.75" customHeight="1" x14ac:dyDescent="0.25">
      <c r="B254" s="46">
        <v>252</v>
      </c>
      <c r="C254" s="47" t="s">
        <v>288</v>
      </c>
      <c r="D254" s="48" t="s">
        <v>11</v>
      </c>
      <c r="E254" s="49"/>
      <c r="F254" s="50">
        <v>13510.737628384688</v>
      </c>
      <c r="G254" s="51">
        <v>0.19</v>
      </c>
      <c r="H254" s="50">
        <f t="shared" si="6"/>
        <v>2567.0401493930908</v>
      </c>
      <c r="I254" s="52">
        <f t="shared" si="7"/>
        <v>16077.777777777779</v>
      </c>
    </row>
    <row r="255" spans="2:9" ht="18.75" customHeight="1" x14ac:dyDescent="0.25">
      <c r="B255" s="46">
        <v>253</v>
      </c>
      <c r="C255" s="47" t="s">
        <v>289</v>
      </c>
      <c r="D255" s="48" t="s">
        <v>11</v>
      </c>
      <c r="E255" s="49"/>
      <c r="F255" s="50">
        <v>253577.73109243697</v>
      </c>
      <c r="G255" s="51">
        <v>0.19</v>
      </c>
      <c r="H255" s="50">
        <f t="shared" si="6"/>
        <v>48179.768907563026</v>
      </c>
      <c r="I255" s="52">
        <f t="shared" si="7"/>
        <v>301757.5</v>
      </c>
    </row>
    <row r="256" spans="2:9" ht="18.75" customHeight="1" x14ac:dyDescent="0.25">
      <c r="B256" s="46">
        <v>254</v>
      </c>
      <c r="C256" s="47" t="s">
        <v>290</v>
      </c>
      <c r="D256" s="48" t="s">
        <v>11</v>
      </c>
      <c r="E256" s="49"/>
      <c r="F256" s="50">
        <v>148707.98319327732</v>
      </c>
      <c r="G256" s="51">
        <v>0.19</v>
      </c>
      <c r="H256" s="50">
        <f t="shared" si="6"/>
        <v>28254.516806722691</v>
      </c>
      <c r="I256" s="52">
        <f t="shared" si="7"/>
        <v>176962.5</v>
      </c>
    </row>
    <row r="257" spans="2:9" ht="18.75" customHeight="1" x14ac:dyDescent="0.25">
      <c r="B257" s="46">
        <v>255</v>
      </c>
      <c r="C257" s="47" t="s">
        <v>291</v>
      </c>
      <c r="D257" s="48" t="s">
        <v>11</v>
      </c>
      <c r="E257" s="49"/>
      <c r="F257" s="50">
        <v>6143.7908496732034</v>
      </c>
      <c r="G257" s="51">
        <v>0.19</v>
      </c>
      <c r="H257" s="50">
        <f t="shared" si="6"/>
        <v>1167.3202614379086</v>
      </c>
      <c r="I257" s="52">
        <f t="shared" si="7"/>
        <v>7311.1111111111122</v>
      </c>
    </row>
    <row r="258" spans="2:9" ht="18.75" customHeight="1" x14ac:dyDescent="0.25">
      <c r="B258" s="46">
        <v>256</v>
      </c>
      <c r="C258" s="47" t="s">
        <v>292</v>
      </c>
      <c r="D258" s="48" t="s">
        <v>11</v>
      </c>
      <c r="E258" s="49"/>
      <c r="F258" s="50">
        <v>5490.1960784313733</v>
      </c>
      <c r="G258" s="51">
        <v>0.19</v>
      </c>
      <c r="H258" s="50">
        <f t="shared" si="6"/>
        <v>1043.1372549019609</v>
      </c>
      <c r="I258" s="52">
        <f t="shared" si="7"/>
        <v>6533.3333333333339</v>
      </c>
    </row>
    <row r="259" spans="2:9" ht="18.75" customHeight="1" x14ac:dyDescent="0.25">
      <c r="B259" s="46">
        <v>257</v>
      </c>
      <c r="C259" s="47" t="s">
        <v>293</v>
      </c>
      <c r="D259" s="48" t="s">
        <v>11</v>
      </c>
      <c r="E259" s="49"/>
      <c r="F259" s="50">
        <v>4080.2987861811389</v>
      </c>
      <c r="G259" s="51">
        <v>0.19</v>
      </c>
      <c r="H259" s="50">
        <f t="shared" si="6"/>
        <v>775.25676937441642</v>
      </c>
      <c r="I259" s="52">
        <f t="shared" si="7"/>
        <v>4855.5555555555557</v>
      </c>
    </row>
    <row r="260" spans="2:9" ht="18.75" customHeight="1" x14ac:dyDescent="0.25">
      <c r="B260" s="46">
        <v>258</v>
      </c>
      <c r="C260" s="47" t="s">
        <v>294</v>
      </c>
      <c r="D260" s="48" t="s">
        <v>11</v>
      </c>
      <c r="E260" s="49"/>
      <c r="F260" s="50">
        <v>79012.605042016803</v>
      </c>
      <c r="G260" s="51">
        <v>0.19</v>
      </c>
      <c r="H260" s="50">
        <f t="shared" ref="H260:H265" si="8">+F260*G260</f>
        <v>15012.394957983193</v>
      </c>
      <c r="I260" s="52">
        <f t="shared" ref="I260:I265" si="9">+H260+F260</f>
        <v>94025</v>
      </c>
    </row>
    <row r="261" spans="2:9" ht="18.75" customHeight="1" x14ac:dyDescent="0.25">
      <c r="B261" s="46">
        <v>259</v>
      </c>
      <c r="C261" s="47" t="s">
        <v>295</v>
      </c>
      <c r="D261" s="48" t="s">
        <v>11</v>
      </c>
      <c r="E261" s="49"/>
      <c r="F261" s="50">
        <v>442720.5882352941</v>
      </c>
      <c r="G261" s="51">
        <v>0.19</v>
      </c>
      <c r="H261" s="50">
        <f t="shared" si="8"/>
        <v>84116.911764705874</v>
      </c>
      <c r="I261" s="52">
        <f t="shared" si="9"/>
        <v>526837.5</v>
      </c>
    </row>
    <row r="262" spans="2:9" ht="18.75" customHeight="1" x14ac:dyDescent="0.25">
      <c r="B262" s="46">
        <v>260</v>
      </c>
      <c r="C262" s="47" t="s">
        <v>296</v>
      </c>
      <c r="D262" s="48" t="s">
        <v>11</v>
      </c>
      <c r="E262" s="49"/>
      <c r="F262" s="50">
        <v>11643.323996265173</v>
      </c>
      <c r="G262" s="51">
        <v>0.19</v>
      </c>
      <c r="H262" s="50">
        <f t="shared" si="8"/>
        <v>2212.2315592903828</v>
      </c>
      <c r="I262" s="52">
        <f t="shared" si="9"/>
        <v>13855.555555555557</v>
      </c>
    </row>
    <row r="263" spans="2:9" ht="18.75" customHeight="1" x14ac:dyDescent="0.25">
      <c r="B263" s="46">
        <v>261</v>
      </c>
      <c r="C263" s="47" t="s">
        <v>297</v>
      </c>
      <c r="D263" s="48" t="s">
        <v>11</v>
      </c>
      <c r="E263" s="49"/>
      <c r="F263" s="50">
        <v>182216.38655462186</v>
      </c>
      <c r="G263" s="51">
        <v>0.19</v>
      </c>
      <c r="H263" s="50">
        <f t="shared" si="8"/>
        <v>34621.113445378156</v>
      </c>
      <c r="I263" s="52">
        <f t="shared" si="9"/>
        <v>216837.5</v>
      </c>
    </row>
    <row r="264" spans="2:9" ht="18.75" customHeight="1" x14ac:dyDescent="0.25">
      <c r="B264" s="46">
        <v>262</v>
      </c>
      <c r="C264" s="47" t="s">
        <v>298</v>
      </c>
      <c r="D264" s="48" t="s">
        <v>92</v>
      </c>
      <c r="E264" s="49"/>
      <c r="F264" s="50">
        <v>259947.47899159664</v>
      </c>
      <c r="G264" s="51">
        <v>0.19</v>
      </c>
      <c r="H264" s="50">
        <f t="shared" si="8"/>
        <v>49390.021008403361</v>
      </c>
      <c r="I264" s="52">
        <f t="shared" si="9"/>
        <v>309337.5</v>
      </c>
    </row>
    <row r="265" spans="2:9" ht="18.75" customHeight="1" thickBot="1" x14ac:dyDescent="0.3">
      <c r="B265" s="54">
        <v>263</v>
      </c>
      <c r="C265" s="55" t="s">
        <v>299</v>
      </c>
      <c r="D265" s="56" t="s">
        <v>11</v>
      </c>
      <c r="E265" s="57"/>
      <c r="F265" s="58">
        <v>11447.245564892622</v>
      </c>
      <c r="G265" s="59">
        <v>0.19</v>
      </c>
      <c r="H265" s="58">
        <f t="shared" si="8"/>
        <v>2174.9766573295983</v>
      </c>
      <c r="I265" s="60">
        <f t="shared" si="9"/>
        <v>13622.222222222221</v>
      </c>
    </row>
    <row r="266" spans="2:9" ht="18.75" customHeight="1" thickBot="1" x14ac:dyDescent="0.3">
      <c r="I266" s="61">
        <f>SUM(I3:I265)</f>
        <v>33662915.436507925</v>
      </c>
    </row>
  </sheetData>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dimension ref="A1:H269"/>
  <sheetViews>
    <sheetView view="pageBreakPreview" topLeftCell="A4" zoomScaleNormal="100" zoomScaleSheetLayoutView="100" workbookViewId="0">
      <selection activeCell="A6" sqref="A6"/>
    </sheetView>
  </sheetViews>
  <sheetFormatPr baseColWidth="10" defaultColWidth="11.42578125" defaultRowHeight="15" x14ac:dyDescent="0.25"/>
  <cols>
    <col min="1" max="1" width="11.42578125" style="8" customWidth="1"/>
    <col min="2" max="2" width="79.140625" style="9" customWidth="1"/>
    <col min="3" max="3" width="21.85546875" style="9" bestFit="1" customWidth="1"/>
    <col min="4" max="4" width="10.140625" style="8" bestFit="1" customWidth="1"/>
    <col min="5" max="5" width="15.7109375" style="10" customWidth="1"/>
    <col min="6" max="6" width="11.7109375" style="11" customWidth="1"/>
    <col min="7" max="7" width="17.28515625" style="8" customWidth="1"/>
    <col min="8" max="8" width="9.140625" customWidth="1"/>
  </cols>
  <sheetData>
    <row r="1" spans="1:8" s="1" customFormat="1" ht="40.5" customHeight="1" x14ac:dyDescent="0.25">
      <c r="A1" s="157" t="s">
        <v>0</v>
      </c>
      <c r="B1" s="158"/>
      <c r="C1" s="158"/>
      <c r="D1" s="158"/>
      <c r="E1" s="158"/>
      <c r="F1" s="158"/>
      <c r="G1" s="158"/>
      <c r="H1" s="158"/>
    </row>
    <row r="2" spans="1:8" s="7" customFormat="1" ht="3" customHeight="1" x14ac:dyDescent="0.25">
      <c r="A2" s="2"/>
      <c r="B2" s="3"/>
      <c r="C2" s="4"/>
      <c r="D2" s="4"/>
      <c r="E2" s="5"/>
      <c r="F2" s="4"/>
      <c r="G2" s="6"/>
    </row>
    <row r="3" spans="1:8" ht="40.5" customHeight="1" x14ac:dyDescent="0.25">
      <c r="A3" s="159" t="s">
        <v>1</v>
      </c>
      <c r="B3" s="160"/>
      <c r="C3" s="160"/>
      <c r="D3" s="160"/>
      <c r="E3" s="160"/>
      <c r="F3" s="160"/>
      <c r="G3" s="160"/>
      <c r="H3" s="160"/>
    </row>
    <row r="5" spans="1:8" s="14" customFormat="1" ht="61.5" customHeight="1" x14ac:dyDescent="0.25">
      <c r="A5" s="12" t="s">
        <v>9</v>
      </c>
      <c r="B5" s="12" t="s">
        <v>10</v>
      </c>
      <c r="C5" s="12" t="s">
        <v>11</v>
      </c>
      <c r="D5" s="12" t="s">
        <v>12</v>
      </c>
      <c r="E5" s="13" t="s">
        <v>13</v>
      </c>
      <c r="F5" s="13" t="s">
        <v>23</v>
      </c>
      <c r="G5" s="13" t="s">
        <v>334</v>
      </c>
      <c r="H5" s="13" t="s">
        <v>335</v>
      </c>
    </row>
    <row r="6" spans="1:8" x14ac:dyDescent="0.25">
      <c r="A6" s="15">
        <v>1</v>
      </c>
      <c r="B6" s="16" t="s">
        <v>25</v>
      </c>
      <c r="C6" s="15" t="s">
        <v>26</v>
      </c>
      <c r="D6" s="17">
        <v>1</v>
      </c>
      <c r="E6" s="27">
        <v>32000</v>
      </c>
      <c r="F6" s="28">
        <f>E6*0.19</f>
        <v>6080</v>
      </c>
      <c r="G6" s="28">
        <f>E6+F6</f>
        <v>38080</v>
      </c>
      <c r="H6" s="183" t="s">
        <v>336</v>
      </c>
    </row>
    <row r="7" spans="1:8" x14ac:dyDescent="0.25">
      <c r="A7" s="15">
        <v>2</v>
      </c>
      <c r="B7" s="16" t="s">
        <v>27</v>
      </c>
      <c r="C7" s="15" t="s">
        <v>11</v>
      </c>
      <c r="D7" s="17">
        <v>1</v>
      </c>
      <c r="E7" s="27">
        <v>157143</v>
      </c>
      <c r="F7" s="28">
        <f t="shared" ref="F7:F70" si="0">E7*0.19</f>
        <v>29857.170000000002</v>
      </c>
      <c r="G7" s="28">
        <f t="shared" ref="G7:G70" si="1">E7+F7</f>
        <v>187000.17</v>
      </c>
      <c r="H7" s="185"/>
    </row>
    <row r="8" spans="1:8" x14ac:dyDescent="0.25">
      <c r="A8" s="15">
        <v>3</v>
      </c>
      <c r="B8" s="16" t="s">
        <v>28</v>
      </c>
      <c r="C8" s="15" t="s">
        <v>26</v>
      </c>
      <c r="D8" s="17">
        <v>1</v>
      </c>
      <c r="E8" s="27">
        <v>273025</v>
      </c>
      <c r="F8" s="28">
        <f t="shared" si="0"/>
        <v>51874.75</v>
      </c>
      <c r="G8" s="28">
        <f t="shared" si="1"/>
        <v>324899.75</v>
      </c>
      <c r="H8" s="185"/>
    </row>
    <row r="9" spans="1:8" ht="24.95" customHeight="1" x14ac:dyDescent="0.25">
      <c r="A9" s="15">
        <v>4</v>
      </c>
      <c r="B9" s="16" t="s">
        <v>29</v>
      </c>
      <c r="C9" s="15" t="s">
        <v>30</v>
      </c>
      <c r="D9" s="17">
        <v>1</v>
      </c>
      <c r="E9" s="27">
        <v>177983</v>
      </c>
      <c r="F9" s="28">
        <f t="shared" si="0"/>
        <v>33816.769999999997</v>
      </c>
      <c r="G9" s="28">
        <f t="shared" si="1"/>
        <v>211799.77</v>
      </c>
      <c r="H9" s="185"/>
    </row>
    <row r="10" spans="1:8" x14ac:dyDescent="0.25">
      <c r="A10" s="15">
        <v>5</v>
      </c>
      <c r="B10" s="16" t="s">
        <v>31</v>
      </c>
      <c r="C10" s="15" t="s">
        <v>11</v>
      </c>
      <c r="D10" s="17">
        <v>1</v>
      </c>
      <c r="E10" s="27">
        <v>73782</v>
      </c>
      <c r="F10" s="28">
        <f t="shared" si="0"/>
        <v>14018.58</v>
      </c>
      <c r="G10" s="28">
        <f t="shared" si="1"/>
        <v>87800.58</v>
      </c>
      <c r="H10" s="185"/>
    </row>
    <row r="11" spans="1:8" x14ac:dyDescent="0.25">
      <c r="A11" s="15">
        <v>6</v>
      </c>
      <c r="B11" s="16" t="s">
        <v>32</v>
      </c>
      <c r="C11" s="15" t="s">
        <v>11</v>
      </c>
      <c r="D11" s="17">
        <v>1</v>
      </c>
      <c r="E11" s="27">
        <v>209916</v>
      </c>
      <c r="F11" s="28">
        <f t="shared" si="0"/>
        <v>39884.04</v>
      </c>
      <c r="G11" s="28">
        <f t="shared" si="1"/>
        <v>249800.04</v>
      </c>
      <c r="H11" s="185"/>
    </row>
    <row r="12" spans="1:8" x14ac:dyDescent="0.25">
      <c r="A12" s="15">
        <v>7</v>
      </c>
      <c r="B12" s="16" t="s">
        <v>33</v>
      </c>
      <c r="C12" s="15" t="s">
        <v>34</v>
      </c>
      <c r="D12" s="17">
        <v>1</v>
      </c>
      <c r="E12" s="27">
        <v>53782</v>
      </c>
      <c r="F12" s="28">
        <f t="shared" si="0"/>
        <v>10218.58</v>
      </c>
      <c r="G12" s="28">
        <f t="shared" si="1"/>
        <v>64000.58</v>
      </c>
      <c r="H12" s="185"/>
    </row>
    <row r="13" spans="1:8" x14ac:dyDescent="0.25">
      <c r="A13" s="15">
        <v>8</v>
      </c>
      <c r="B13" s="16" t="s">
        <v>35</v>
      </c>
      <c r="C13" s="15" t="s">
        <v>11</v>
      </c>
      <c r="D13" s="17">
        <v>1</v>
      </c>
      <c r="E13" s="27">
        <v>672</v>
      </c>
      <c r="F13" s="28">
        <f t="shared" si="0"/>
        <v>127.68</v>
      </c>
      <c r="G13" s="28">
        <f t="shared" si="1"/>
        <v>799.68000000000006</v>
      </c>
      <c r="H13" s="185"/>
    </row>
    <row r="14" spans="1:8" ht="24.95" customHeight="1" x14ac:dyDescent="0.25">
      <c r="A14" s="15">
        <v>9</v>
      </c>
      <c r="B14" s="16" t="s">
        <v>36</v>
      </c>
      <c r="C14" s="15" t="s">
        <v>37</v>
      </c>
      <c r="D14" s="17">
        <v>1</v>
      </c>
      <c r="E14" s="27">
        <v>48235</v>
      </c>
      <c r="F14" s="28">
        <f t="shared" si="0"/>
        <v>9164.65</v>
      </c>
      <c r="G14" s="28">
        <f t="shared" si="1"/>
        <v>57399.65</v>
      </c>
      <c r="H14" s="185"/>
    </row>
    <row r="15" spans="1:8" x14ac:dyDescent="0.25">
      <c r="A15" s="15">
        <v>10</v>
      </c>
      <c r="B15" s="16" t="s">
        <v>38</v>
      </c>
      <c r="C15" s="15" t="s">
        <v>11</v>
      </c>
      <c r="D15" s="17">
        <v>1</v>
      </c>
      <c r="E15" s="27">
        <v>302800</v>
      </c>
      <c r="F15" s="28">
        <f t="shared" si="0"/>
        <v>57532</v>
      </c>
      <c r="G15" s="28">
        <f t="shared" si="1"/>
        <v>360332</v>
      </c>
      <c r="H15" s="185"/>
    </row>
    <row r="16" spans="1:8" x14ac:dyDescent="0.25">
      <c r="A16" s="15">
        <v>11</v>
      </c>
      <c r="B16" s="16" t="s">
        <v>39</v>
      </c>
      <c r="C16" s="15" t="s">
        <v>11</v>
      </c>
      <c r="D16" s="17">
        <v>1</v>
      </c>
      <c r="E16" s="27">
        <v>7400</v>
      </c>
      <c r="F16" s="28">
        <f t="shared" si="0"/>
        <v>1406</v>
      </c>
      <c r="G16" s="28">
        <f t="shared" si="1"/>
        <v>8806</v>
      </c>
      <c r="H16" s="185"/>
    </row>
    <row r="17" spans="1:8" x14ac:dyDescent="0.25">
      <c r="A17" s="15">
        <v>12</v>
      </c>
      <c r="B17" s="16" t="s">
        <v>40</v>
      </c>
      <c r="C17" s="15" t="s">
        <v>11</v>
      </c>
      <c r="D17" s="17">
        <v>1</v>
      </c>
      <c r="E17" s="27">
        <v>167899</v>
      </c>
      <c r="F17" s="28">
        <f t="shared" si="0"/>
        <v>31900.81</v>
      </c>
      <c r="G17" s="28">
        <f t="shared" si="1"/>
        <v>199799.81</v>
      </c>
      <c r="H17" s="185"/>
    </row>
    <row r="18" spans="1:8" x14ac:dyDescent="0.25">
      <c r="A18" s="15">
        <v>13</v>
      </c>
      <c r="B18" s="16" t="s">
        <v>41</v>
      </c>
      <c r="C18" s="15" t="s">
        <v>11</v>
      </c>
      <c r="D18" s="17">
        <v>1</v>
      </c>
      <c r="E18" s="27">
        <v>183131</v>
      </c>
      <c r="F18" s="28">
        <f t="shared" si="0"/>
        <v>34794.89</v>
      </c>
      <c r="G18" s="28">
        <f t="shared" si="1"/>
        <v>217925.89</v>
      </c>
      <c r="H18" s="185"/>
    </row>
    <row r="19" spans="1:8" x14ac:dyDescent="0.25">
      <c r="A19" s="15">
        <v>14</v>
      </c>
      <c r="B19" s="16" t="s">
        <v>42</v>
      </c>
      <c r="C19" s="15" t="s">
        <v>11</v>
      </c>
      <c r="D19" s="17">
        <v>1</v>
      </c>
      <c r="E19" s="27">
        <v>142689</v>
      </c>
      <c r="F19" s="28">
        <f t="shared" si="0"/>
        <v>27110.91</v>
      </c>
      <c r="G19" s="28">
        <f t="shared" si="1"/>
        <v>169799.91</v>
      </c>
      <c r="H19" s="185"/>
    </row>
    <row r="20" spans="1:8" x14ac:dyDescent="0.25">
      <c r="A20" s="15">
        <v>15</v>
      </c>
      <c r="B20" s="16" t="s">
        <v>43</v>
      </c>
      <c r="C20" s="15" t="s">
        <v>11</v>
      </c>
      <c r="D20" s="17">
        <v>1</v>
      </c>
      <c r="E20" s="27">
        <v>84286</v>
      </c>
      <c r="F20" s="28">
        <f t="shared" si="0"/>
        <v>16014.34</v>
      </c>
      <c r="G20" s="28">
        <f t="shared" si="1"/>
        <v>100300.34</v>
      </c>
      <c r="H20" s="185"/>
    </row>
    <row r="21" spans="1:8" x14ac:dyDescent="0.25">
      <c r="A21" s="15">
        <v>16</v>
      </c>
      <c r="B21" s="16" t="s">
        <v>44</v>
      </c>
      <c r="C21" s="15" t="s">
        <v>11</v>
      </c>
      <c r="D21" s="17">
        <v>1</v>
      </c>
      <c r="E21" s="27">
        <v>873782</v>
      </c>
      <c r="F21" s="28">
        <f t="shared" si="0"/>
        <v>166018.58000000002</v>
      </c>
      <c r="G21" s="28">
        <f t="shared" si="1"/>
        <v>1039800.5800000001</v>
      </c>
      <c r="H21" s="185"/>
    </row>
    <row r="22" spans="1:8" x14ac:dyDescent="0.25">
      <c r="A22" s="15">
        <v>17</v>
      </c>
      <c r="B22" s="16" t="s">
        <v>45</v>
      </c>
      <c r="C22" s="15" t="s">
        <v>11</v>
      </c>
      <c r="D22" s="17">
        <v>1</v>
      </c>
      <c r="E22" s="27">
        <v>604874</v>
      </c>
      <c r="F22" s="28">
        <f t="shared" si="0"/>
        <v>114926.06</v>
      </c>
      <c r="G22" s="28">
        <f t="shared" si="1"/>
        <v>719800.06</v>
      </c>
      <c r="H22" s="185"/>
    </row>
    <row r="23" spans="1:8" x14ac:dyDescent="0.25">
      <c r="A23" s="15">
        <v>18</v>
      </c>
      <c r="B23" s="16" t="s">
        <v>46</v>
      </c>
      <c r="C23" s="15" t="s">
        <v>11</v>
      </c>
      <c r="D23" s="17">
        <v>1</v>
      </c>
      <c r="E23" s="27">
        <v>98992</v>
      </c>
      <c r="F23" s="28">
        <f t="shared" si="0"/>
        <v>18808.48</v>
      </c>
      <c r="G23" s="28">
        <f t="shared" si="1"/>
        <v>117800.48</v>
      </c>
      <c r="H23" s="185"/>
    </row>
    <row r="24" spans="1:8" x14ac:dyDescent="0.25">
      <c r="A24" s="15">
        <v>19</v>
      </c>
      <c r="B24" s="16" t="s">
        <v>615</v>
      </c>
      <c r="C24" s="15" t="s">
        <v>48</v>
      </c>
      <c r="D24" s="17">
        <v>1</v>
      </c>
      <c r="E24" s="27">
        <v>50756</v>
      </c>
      <c r="F24" s="28">
        <f t="shared" si="0"/>
        <v>9643.64</v>
      </c>
      <c r="G24" s="28">
        <f t="shared" si="1"/>
        <v>60399.64</v>
      </c>
      <c r="H24" s="185"/>
    </row>
    <row r="25" spans="1:8" x14ac:dyDescent="0.25">
      <c r="A25" s="15">
        <v>20</v>
      </c>
      <c r="B25" s="16" t="s">
        <v>49</v>
      </c>
      <c r="C25" s="15" t="s">
        <v>11</v>
      </c>
      <c r="D25" s="17">
        <v>1</v>
      </c>
      <c r="E25" s="27">
        <v>426387</v>
      </c>
      <c r="F25" s="28">
        <f t="shared" si="0"/>
        <v>81013.53</v>
      </c>
      <c r="G25" s="28">
        <f t="shared" si="1"/>
        <v>507400.53</v>
      </c>
      <c r="H25" s="185"/>
    </row>
    <row r="26" spans="1:8" x14ac:dyDescent="0.25">
      <c r="A26" s="15">
        <v>21</v>
      </c>
      <c r="B26" s="16" t="s">
        <v>616</v>
      </c>
      <c r="C26" s="15" t="s">
        <v>11</v>
      </c>
      <c r="D26" s="17">
        <v>1</v>
      </c>
      <c r="E26" s="27">
        <v>38600</v>
      </c>
      <c r="F26" s="28">
        <f t="shared" si="0"/>
        <v>7334</v>
      </c>
      <c r="G26" s="28">
        <f t="shared" si="1"/>
        <v>45934</v>
      </c>
      <c r="H26" s="185"/>
    </row>
    <row r="27" spans="1:8" x14ac:dyDescent="0.25">
      <c r="A27" s="15">
        <v>22</v>
      </c>
      <c r="B27" s="16" t="s">
        <v>617</v>
      </c>
      <c r="C27" s="15" t="s">
        <v>11</v>
      </c>
      <c r="D27" s="17">
        <v>1</v>
      </c>
      <c r="E27" s="27">
        <v>19000</v>
      </c>
      <c r="F27" s="28">
        <f t="shared" si="0"/>
        <v>3610</v>
      </c>
      <c r="G27" s="28">
        <f t="shared" si="1"/>
        <v>22610</v>
      </c>
      <c r="H27" s="185"/>
    </row>
    <row r="28" spans="1:8" x14ac:dyDescent="0.25">
      <c r="A28" s="15">
        <v>23</v>
      </c>
      <c r="B28" s="16" t="s">
        <v>618</v>
      </c>
      <c r="C28" s="15" t="s">
        <v>11</v>
      </c>
      <c r="D28" s="17">
        <v>1</v>
      </c>
      <c r="E28" s="27">
        <v>15600</v>
      </c>
      <c r="F28" s="28">
        <f t="shared" si="0"/>
        <v>2964</v>
      </c>
      <c r="G28" s="28">
        <f t="shared" si="1"/>
        <v>18564</v>
      </c>
      <c r="H28" s="185"/>
    </row>
    <row r="29" spans="1:8" x14ac:dyDescent="0.25">
      <c r="A29" s="15">
        <v>24</v>
      </c>
      <c r="B29" s="16" t="s">
        <v>619</v>
      </c>
      <c r="C29" s="15" t="s">
        <v>11</v>
      </c>
      <c r="D29" s="17">
        <v>1</v>
      </c>
      <c r="E29" s="27">
        <v>25000</v>
      </c>
      <c r="F29" s="28">
        <f t="shared" si="0"/>
        <v>4750</v>
      </c>
      <c r="G29" s="28">
        <f t="shared" si="1"/>
        <v>29750</v>
      </c>
      <c r="H29" s="185"/>
    </row>
    <row r="30" spans="1:8" x14ac:dyDescent="0.25">
      <c r="A30" s="15">
        <v>25</v>
      </c>
      <c r="B30" s="16" t="s">
        <v>620</v>
      </c>
      <c r="C30" s="15" t="s">
        <v>11</v>
      </c>
      <c r="D30" s="17">
        <v>1</v>
      </c>
      <c r="E30" s="27">
        <v>19400</v>
      </c>
      <c r="F30" s="28">
        <f t="shared" si="0"/>
        <v>3686</v>
      </c>
      <c r="G30" s="28">
        <f t="shared" si="1"/>
        <v>23086</v>
      </c>
      <c r="H30" s="185"/>
    </row>
    <row r="31" spans="1:8" x14ac:dyDescent="0.25">
      <c r="A31" s="15">
        <v>26</v>
      </c>
      <c r="B31" s="16" t="s">
        <v>55</v>
      </c>
      <c r="C31" s="15" t="s">
        <v>11</v>
      </c>
      <c r="D31" s="17">
        <v>1</v>
      </c>
      <c r="E31" s="27">
        <v>8403</v>
      </c>
      <c r="F31" s="28">
        <f t="shared" si="0"/>
        <v>1596.57</v>
      </c>
      <c r="G31" s="28">
        <f t="shared" si="1"/>
        <v>9999.57</v>
      </c>
      <c r="H31" s="185"/>
    </row>
    <row r="32" spans="1:8" x14ac:dyDescent="0.25">
      <c r="A32" s="15">
        <v>27</v>
      </c>
      <c r="B32" s="16" t="s">
        <v>56</v>
      </c>
      <c r="C32" s="15" t="s">
        <v>11</v>
      </c>
      <c r="D32" s="17">
        <v>1</v>
      </c>
      <c r="E32" s="27">
        <v>6050</v>
      </c>
      <c r="F32" s="28">
        <f t="shared" si="0"/>
        <v>1149.5</v>
      </c>
      <c r="G32" s="28">
        <f t="shared" si="1"/>
        <v>7199.5</v>
      </c>
      <c r="H32" s="185"/>
    </row>
    <row r="33" spans="1:8" x14ac:dyDescent="0.25">
      <c r="A33" s="15">
        <v>28</v>
      </c>
      <c r="B33" s="16" t="s">
        <v>57</v>
      </c>
      <c r="C33" s="15" t="s">
        <v>11</v>
      </c>
      <c r="D33" s="17">
        <v>1</v>
      </c>
      <c r="E33" s="27">
        <v>6050</v>
      </c>
      <c r="F33" s="28">
        <f t="shared" si="0"/>
        <v>1149.5</v>
      </c>
      <c r="G33" s="28">
        <f t="shared" si="1"/>
        <v>7199.5</v>
      </c>
      <c r="H33" s="185"/>
    </row>
    <row r="34" spans="1:8" x14ac:dyDescent="0.25">
      <c r="A34" s="15">
        <v>29</v>
      </c>
      <c r="B34" s="16" t="s">
        <v>58</v>
      </c>
      <c r="C34" s="15" t="s">
        <v>11</v>
      </c>
      <c r="D34" s="17">
        <v>1</v>
      </c>
      <c r="E34" s="27">
        <v>6555</v>
      </c>
      <c r="F34" s="28">
        <f t="shared" si="0"/>
        <v>1245.45</v>
      </c>
      <c r="G34" s="28">
        <f t="shared" si="1"/>
        <v>7800.45</v>
      </c>
      <c r="H34" s="185"/>
    </row>
    <row r="35" spans="1:8" x14ac:dyDescent="0.25">
      <c r="A35" s="15">
        <v>30</v>
      </c>
      <c r="B35" s="16" t="s">
        <v>59</v>
      </c>
      <c r="C35" s="15" t="s">
        <v>11</v>
      </c>
      <c r="D35" s="17">
        <v>1</v>
      </c>
      <c r="E35" s="27">
        <v>33445</v>
      </c>
      <c r="F35" s="28">
        <f t="shared" si="0"/>
        <v>6354.55</v>
      </c>
      <c r="G35" s="28">
        <f t="shared" si="1"/>
        <v>39799.550000000003</v>
      </c>
      <c r="H35" s="185"/>
    </row>
    <row r="36" spans="1:8" x14ac:dyDescent="0.25">
      <c r="A36" s="15">
        <v>31</v>
      </c>
      <c r="B36" s="16" t="s">
        <v>60</v>
      </c>
      <c r="C36" s="15" t="s">
        <v>11</v>
      </c>
      <c r="D36" s="17">
        <v>1</v>
      </c>
      <c r="E36" s="27">
        <v>31765</v>
      </c>
      <c r="F36" s="28">
        <f t="shared" si="0"/>
        <v>6035.35</v>
      </c>
      <c r="G36" s="28">
        <f t="shared" si="1"/>
        <v>37800.35</v>
      </c>
      <c r="H36" s="185"/>
    </row>
    <row r="37" spans="1:8" x14ac:dyDescent="0.25">
      <c r="A37" s="15">
        <v>32</v>
      </c>
      <c r="B37" s="16" t="s">
        <v>61</v>
      </c>
      <c r="C37" s="15" t="s">
        <v>11</v>
      </c>
      <c r="D37" s="17">
        <v>1</v>
      </c>
      <c r="E37" s="27">
        <v>46891</v>
      </c>
      <c r="F37" s="28">
        <f t="shared" si="0"/>
        <v>8909.2900000000009</v>
      </c>
      <c r="G37" s="28">
        <f t="shared" si="1"/>
        <v>55800.29</v>
      </c>
      <c r="H37" s="185"/>
    </row>
    <row r="38" spans="1:8" x14ac:dyDescent="0.25">
      <c r="A38" s="15">
        <v>33</v>
      </c>
      <c r="B38" s="16" t="s">
        <v>62</v>
      </c>
      <c r="C38" s="15" t="s">
        <v>11</v>
      </c>
      <c r="D38" s="17">
        <v>1</v>
      </c>
      <c r="E38" s="27">
        <v>20000</v>
      </c>
      <c r="F38" s="28">
        <f t="shared" si="0"/>
        <v>3800</v>
      </c>
      <c r="G38" s="28">
        <f t="shared" si="1"/>
        <v>23800</v>
      </c>
      <c r="H38" s="185"/>
    </row>
    <row r="39" spans="1:8" x14ac:dyDescent="0.25">
      <c r="A39" s="15">
        <v>34</v>
      </c>
      <c r="B39" s="16" t="s">
        <v>590</v>
      </c>
      <c r="C39" s="15" t="s">
        <v>11</v>
      </c>
      <c r="D39" s="17">
        <v>1</v>
      </c>
      <c r="E39" s="27">
        <v>2650</v>
      </c>
      <c r="F39" s="28">
        <f t="shared" si="0"/>
        <v>503.5</v>
      </c>
      <c r="G39" s="28">
        <f t="shared" si="1"/>
        <v>3153.5</v>
      </c>
      <c r="H39" s="185"/>
    </row>
    <row r="40" spans="1:8" x14ac:dyDescent="0.25">
      <c r="A40" s="15">
        <v>35</v>
      </c>
      <c r="B40" s="16" t="s">
        <v>591</v>
      </c>
      <c r="C40" s="15" t="s">
        <v>11</v>
      </c>
      <c r="D40" s="17">
        <v>1</v>
      </c>
      <c r="E40" s="27">
        <v>10135</v>
      </c>
      <c r="F40" s="28">
        <f t="shared" si="0"/>
        <v>1925.65</v>
      </c>
      <c r="G40" s="28">
        <f t="shared" si="1"/>
        <v>12060.65</v>
      </c>
      <c r="H40" s="185"/>
    </row>
    <row r="41" spans="1:8" x14ac:dyDescent="0.25">
      <c r="A41" s="15">
        <v>36</v>
      </c>
      <c r="B41" s="16" t="s">
        <v>592</v>
      </c>
      <c r="C41" s="15" t="s">
        <v>11</v>
      </c>
      <c r="D41" s="17">
        <v>1</v>
      </c>
      <c r="E41" s="27">
        <v>10135</v>
      </c>
      <c r="F41" s="28">
        <f t="shared" si="0"/>
        <v>1925.65</v>
      </c>
      <c r="G41" s="28">
        <f t="shared" si="1"/>
        <v>12060.65</v>
      </c>
      <c r="H41" s="185"/>
    </row>
    <row r="42" spans="1:8" x14ac:dyDescent="0.25">
      <c r="A42" s="15">
        <v>37</v>
      </c>
      <c r="B42" s="16" t="s">
        <v>593</v>
      </c>
      <c r="C42" s="15" t="s">
        <v>11</v>
      </c>
      <c r="D42" s="17">
        <v>1</v>
      </c>
      <c r="E42" s="27">
        <v>3765</v>
      </c>
      <c r="F42" s="28">
        <f t="shared" si="0"/>
        <v>715.35</v>
      </c>
      <c r="G42" s="28">
        <f t="shared" si="1"/>
        <v>4480.3500000000004</v>
      </c>
      <c r="H42" s="185"/>
    </row>
    <row r="43" spans="1:8" x14ac:dyDescent="0.25">
      <c r="A43" s="15">
        <v>38</v>
      </c>
      <c r="B43" s="16" t="s">
        <v>594</v>
      </c>
      <c r="C43" s="15" t="s">
        <v>11</v>
      </c>
      <c r="D43" s="17">
        <v>1</v>
      </c>
      <c r="E43" s="27">
        <v>5756</v>
      </c>
      <c r="F43" s="28">
        <f t="shared" si="0"/>
        <v>1093.6400000000001</v>
      </c>
      <c r="G43" s="28">
        <f t="shared" si="1"/>
        <v>6849.64</v>
      </c>
      <c r="H43" s="185"/>
    </row>
    <row r="44" spans="1:8" x14ac:dyDescent="0.25">
      <c r="A44" s="15">
        <v>39</v>
      </c>
      <c r="B44" s="16" t="s">
        <v>595</v>
      </c>
      <c r="C44" s="15" t="s">
        <v>11</v>
      </c>
      <c r="D44" s="17">
        <v>1</v>
      </c>
      <c r="E44" s="27">
        <v>5756</v>
      </c>
      <c r="F44" s="28">
        <f t="shared" si="0"/>
        <v>1093.6400000000001</v>
      </c>
      <c r="G44" s="28">
        <f t="shared" si="1"/>
        <v>6849.64</v>
      </c>
      <c r="H44" s="185"/>
    </row>
    <row r="45" spans="1:8" x14ac:dyDescent="0.25">
      <c r="A45" s="15">
        <v>40</v>
      </c>
      <c r="B45" s="16" t="s">
        <v>596</v>
      </c>
      <c r="C45" s="15" t="s">
        <v>11</v>
      </c>
      <c r="D45" s="17">
        <v>1</v>
      </c>
      <c r="E45" s="27">
        <v>5756</v>
      </c>
      <c r="F45" s="28">
        <f t="shared" si="0"/>
        <v>1093.6400000000001</v>
      </c>
      <c r="G45" s="28">
        <f t="shared" si="1"/>
        <v>6849.64</v>
      </c>
      <c r="H45" s="185"/>
    </row>
    <row r="46" spans="1:8" x14ac:dyDescent="0.25">
      <c r="A46" s="15">
        <v>41</v>
      </c>
      <c r="B46" s="16" t="s">
        <v>597</v>
      </c>
      <c r="C46" s="15" t="s">
        <v>11</v>
      </c>
      <c r="D46" s="17">
        <v>1</v>
      </c>
      <c r="E46" s="27">
        <v>26487</v>
      </c>
      <c r="F46" s="28">
        <f t="shared" si="0"/>
        <v>5032.53</v>
      </c>
      <c r="G46" s="28">
        <f t="shared" si="1"/>
        <v>31519.53</v>
      </c>
      <c r="H46" s="185"/>
    </row>
    <row r="47" spans="1:8" x14ac:dyDescent="0.25">
      <c r="A47" s="15">
        <v>42</v>
      </c>
      <c r="B47" s="16" t="s">
        <v>598</v>
      </c>
      <c r="C47" s="15" t="s">
        <v>11</v>
      </c>
      <c r="D47" s="17">
        <v>1</v>
      </c>
      <c r="E47" s="27">
        <v>5753</v>
      </c>
      <c r="F47" s="28">
        <f t="shared" si="0"/>
        <v>1093.07</v>
      </c>
      <c r="G47" s="28">
        <f t="shared" si="1"/>
        <v>6846.07</v>
      </c>
      <c r="H47" s="185"/>
    </row>
    <row r="48" spans="1:8" x14ac:dyDescent="0.25">
      <c r="A48" s="15">
        <v>43</v>
      </c>
      <c r="B48" s="16" t="s">
        <v>599</v>
      </c>
      <c r="C48" s="15" t="s">
        <v>11</v>
      </c>
      <c r="D48" s="17">
        <v>1</v>
      </c>
      <c r="E48" s="27">
        <v>638</v>
      </c>
      <c r="F48" s="28">
        <f t="shared" si="0"/>
        <v>121.22</v>
      </c>
      <c r="G48" s="28">
        <f t="shared" si="1"/>
        <v>759.22</v>
      </c>
      <c r="H48" s="185"/>
    </row>
    <row r="49" spans="1:8" x14ac:dyDescent="0.25">
      <c r="A49" s="15">
        <v>44</v>
      </c>
      <c r="B49" s="16" t="s">
        <v>73</v>
      </c>
      <c r="C49" s="15" t="s">
        <v>11</v>
      </c>
      <c r="D49" s="17">
        <v>1</v>
      </c>
      <c r="E49" s="27">
        <v>2439</v>
      </c>
      <c r="F49" s="28">
        <f t="shared" si="0"/>
        <v>463.41</v>
      </c>
      <c r="G49" s="28">
        <f t="shared" si="1"/>
        <v>2902.41</v>
      </c>
      <c r="H49" s="185"/>
    </row>
    <row r="50" spans="1:8" x14ac:dyDescent="0.25">
      <c r="A50" s="15">
        <v>45</v>
      </c>
      <c r="B50" s="16" t="s">
        <v>74</v>
      </c>
      <c r="C50" s="15" t="s">
        <v>11</v>
      </c>
      <c r="D50" s="17">
        <v>1</v>
      </c>
      <c r="E50" s="27">
        <v>32691</v>
      </c>
      <c r="F50" s="28">
        <f t="shared" si="0"/>
        <v>6211.29</v>
      </c>
      <c r="G50" s="28">
        <f t="shared" si="1"/>
        <v>38902.29</v>
      </c>
      <c r="H50" s="185"/>
    </row>
    <row r="51" spans="1:8" x14ac:dyDescent="0.25">
      <c r="A51" s="15">
        <v>46</v>
      </c>
      <c r="B51" s="16" t="s">
        <v>75</v>
      </c>
      <c r="C51" s="15" t="s">
        <v>76</v>
      </c>
      <c r="D51" s="17">
        <v>1</v>
      </c>
      <c r="E51" s="27">
        <v>17600</v>
      </c>
      <c r="F51" s="28">
        <f t="shared" si="0"/>
        <v>3344</v>
      </c>
      <c r="G51" s="28">
        <f t="shared" si="1"/>
        <v>20944</v>
      </c>
      <c r="H51" s="185"/>
    </row>
    <row r="52" spans="1:8" x14ac:dyDescent="0.25">
      <c r="A52" s="15">
        <v>47</v>
      </c>
      <c r="B52" s="16" t="s">
        <v>77</v>
      </c>
      <c r="C52" s="15" t="s">
        <v>11</v>
      </c>
      <c r="D52" s="17">
        <v>1</v>
      </c>
      <c r="E52" s="27">
        <v>680672</v>
      </c>
      <c r="F52" s="28">
        <f t="shared" si="0"/>
        <v>129327.68000000001</v>
      </c>
      <c r="G52" s="28">
        <f t="shared" si="1"/>
        <v>809999.68</v>
      </c>
      <c r="H52" s="185"/>
    </row>
    <row r="53" spans="1:8" x14ac:dyDescent="0.25">
      <c r="A53" s="15">
        <v>48</v>
      </c>
      <c r="B53" s="16" t="s">
        <v>78</v>
      </c>
      <c r="C53" s="15" t="s">
        <v>76</v>
      </c>
      <c r="D53" s="17">
        <v>1</v>
      </c>
      <c r="E53" s="27">
        <v>5966</v>
      </c>
      <c r="F53" s="28">
        <f t="shared" si="0"/>
        <v>1133.54</v>
      </c>
      <c r="G53" s="28">
        <f t="shared" si="1"/>
        <v>7099.54</v>
      </c>
      <c r="H53" s="185"/>
    </row>
    <row r="54" spans="1:8" x14ac:dyDescent="0.25">
      <c r="A54" s="15">
        <v>49</v>
      </c>
      <c r="B54" s="16" t="s">
        <v>79</v>
      </c>
      <c r="C54" s="15" t="s">
        <v>76</v>
      </c>
      <c r="D54" s="17">
        <v>1</v>
      </c>
      <c r="E54" s="27">
        <v>16723</v>
      </c>
      <c r="F54" s="28">
        <f t="shared" si="0"/>
        <v>3177.37</v>
      </c>
      <c r="G54" s="28">
        <f t="shared" si="1"/>
        <v>19900.37</v>
      </c>
      <c r="H54" s="185"/>
    </row>
    <row r="55" spans="1:8" x14ac:dyDescent="0.25">
      <c r="A55" s="15">
        <v>50</v>
      </c>
      <c r="B55" s="16" t="s">
        <v>80</v>
      </c>
      <c r="C55" s="15" t="s">
        <v>11</v>
      </c>
      <c r="D55" s="17">
        <v>1</v>
      </c>
      <c r="E55" s="27">
        <v>8067</v>
      </c>
      <c r="F55" s="28">
        <f t="shared" si="0"/>
        <v>1532.73</v>
      </c>
      <c r="G55" s="28">
        <f t="shared" si="1"/>
        <v>9599.73</v>
      </c>
      <c r="H55" s="185"/>
    </row>
    <row r="56" spans="1:8" x14ac:dyDescent="0.25">
      <c r="A56" s="15">
        <v>51</v>
      </c>
      <c r="B56" s="19" t="s">
        <v>81</v>
      </c>
      <c r="C56" s="20" t="s">
        <v>11</v>
      </c>
      <c r="D56" s="17">
        <v>1</v>
      </c>
      <c r="E56" s="27">
        <v>112437</v>
      </c>
      <c r="F56" s="28">
        <f t="shared" si="0"/>
        <v>21363.03</v>
      </c>
      <c r="G56" s="28">
        <f t="shared" si="1"/>
        <v>133800.03</v>
      </c>
      <c r="H56" s="185"/>
    </row>
    <row r="57" spans="1:8" x14ac:dyDescent="0.25">
      <c r="A57" s="15">
        <v>52</v>
      </c>
      <c r="B57" s="19" t="s">
        <v>82</v>
      </c>
      <c r="C57" s="20" t="s">
        <v>11</v>
      </c>
      <c r="D57" s="17">
        <v>1</v>
      </c>
      <c r="E57" s="27">
        <v>212400</v>
      </c>
      <c r="F57" s="28">
        <f t="shared" si="0"/>
        <v>40356</v>
      </c>
      <c r="G57" s="28">
        <f t="shared" si="1"/>
        <v>252756</v>
      </c>
      <c r="H57" s="185"/>
    </row>
    <row r="58" spans="1:8" x14ac:dyDescent="0.25">
      <c r="A58" s="15">
        <v>53</v>
      </c>
      <c r="B58" s="19" t="s">
        <v>83</v>
      </c>
      <c r="C58" s="20" t="s">
        <v>11</v>
      </c>
      <c r="D58" s="17">
        <v>1</v>
      </c>
      <c r="E58" s="27">
        <v>104876</v>
      </c>
      <c r="F58" s="28">
        <f t="shared" si="0"/>
        <v>19926.439999999999</v>
      </c>
      <c r="G58" s="28">
        <f t="shared" si="1"/>
        <v>124802.44</v>
      </c>
      <c r="H58" s="185"/>
    </row>
    <row r="59" spans="1:8" x14ac:dyDescent="0.25">
      <c r="A59" s="15">
        <v>54</v>
      </c>
      <c r="B59" s="19" t="s">
        <v>84</v>
      </c>
      <c r="C59" s="20" t="s">
        <v>11</v>
      </c>
      <c r="D59" s="17">
        <v>1</v>
      </c>
      <c r="E59" s="27">
        <v>87059</v>
      </c>
      <c r="F59" s="28">
        <f t="shared" si="0"/>
        <v>16541.21</v>
      </c>
      <c r="G59" s="28">
        <f t="shared" si="1"/>
        <v>103600.20999999999</v>
      </c>
      <c r="H59" s="185"/>
    </row>
    <row r="60" spans="1:8" x14ac:dyDescent="0.25">
      <c r="A60" s="15">
        <v>55</v>
      </c>
      <c r="B60" s="19" t="s">
        <v>85</v>
      </c>
      <c r="C60" s="20" t="s">
        <v>11</v>
      </c>
      <c r="D60" s="17">
        <v>1</v>
      </c>
      <c r="E60" s="27">
        <v>0</v>
      </c>
      <c r="F60" s="28">
        <f t="shared" si="0"/>
        <v>0</v>
      </c>
      <c r="G60" s="28">
        <f t="shared" si="1"/>
        <v>0</v>
      </c>
      <c r="H60" s="185"/>
    </row>
    <row r="61" spans="1:8" x14ac:dyDescent="0.25">
      <c r="A61" s="15">
        <v>56</v>
      </c>
      <c r="B61" s="19" t="s">
        <v>86</v>
      </c>
      <c r="C61" s="20" t="s">
        <v>87</v>
      </c>
      <c r="D61" s="17">
        <v>1</v>
      </c>
      <c r="E61" s="27">
        <v>800000</v>
      </c>
      <c r="F61" s="28">
        <f t="shared" si="0"/>
        <v>152000</v>
      </c>
      <c r="G61" s="28">
        <f t="shared" si="1"/>
        <v>952000</v>
      </c>
      <c r="H61" s="185"/>
    </row>
    <row r="62" spans="1:8" x14ac:dyDescent="0.25">
      <c r="A62" s="15">
        <v>57</v>
      </c>
      <c r="B62" s="19" t="s">
        <v>88</v>
      </c>
      <c r="C62" s="20" t="s">
        <v>11</v>
      </c>
      <c r="D62" s="17">
        <v>1</v>
      </c>
      <c r="E62" s="27">
        <v>199000</v>
      </c>
      <c r="F62" s="28">
        <f t="shared" si="0"/>
        <v>37810</v>
      </c>
      <c r="G62" s="28">
        <f t="shared" si="1"/>
        <v>236810</v>
      </c>
      <c r="H62" s="185"/>
    </row>
    <row r="63" spans="1:8" x14ac:dyDescent="0.25">
      <c r="A63" s="15">
        <v>58</v>
      </c>
      <c r="B63" s="19" t="s">
        <v>89</v>
      </c>
      <c r="C63" s="20" t="s">
        <v>26</v>
      </c>
      <c r="D63" s="17">
        <v>1</v>
      </c>
      <c r="E63" s="27">
        <v>100672</v>
      </c>
      <c r="F63" s="28">
        <f t="shared" si="0"/>
        <v>19127.68</v>
      </c>
      <c r="G63" s="28">
        <f t="shared" si="1"/>
        <v>119799.67999999999</v>
      </c>
      <c r="H63" s="185"/>
    </row>
    <row r="64" spans="1:8" x14ac:dyDescent="0.25">
      <c r="A64" s="15">
        <v>59</v>
      </c>
      <c r="B64" s="19" t="s">
        <v>90</v>
      </c>
      <c r="C64" s="20" t="s">
        <v>11</v>
      </c>
      <c r="D64" s="17">
        <v>1</v>
      </c>
      <c r="E64" s="27">
        <v>77143</v>
      </c>
      <c r="F64" s="28">
        <f t="shared" si="0"/>
        <v>14657.17</v>
      </c>
      <c r="G64" s="28">
        <f t="shared" si="1"/>
        <v>91800.17</v>
      </c>
      <c r="H64" s="185"/>
    </row>
    <row r="65" spans="1:8" x14ac:dyDescent="0.25">
      <c r="A65" s="15">
        <v>60</v>
      </c>
      <c r="B65" s="19" t="s">
        <v>91</v>
      </c>
      <c r="C65" s="20" t="s">
        <v>92</v>
      </c>
      <c r="D65" s="17">
        <v>1</v>
      </c>
      <c r="E65" s="27">
        <v>70756</v>
      </c>
      <c r="F65" s="28">
        <f t="shared" si="0"/>
        <v>13443.64</v>
      </c>
      <c r="G65" s="28">
        <f t="shared" si="1"/>
        <v>84199.64</v>
      </c>
      <c r="H65" s="185"/>
    </row>
    <row r="66" spans="1:8" x14ac:dyDescent="0.25">
      <c r="A66" s="15">
        <v>61</v>
      </c>
      <c r="B66" s="19" t="s">
        <v>93</v>
      </c>
      <c r="C66" s="20" t="s">
        <v>92</v>
      </c>
      <c r="D66" s="17">
        <v>1</v>
      </c>
      <c r="E66" s="27">
        <v>47899</v>
      </c>
      <c r="F66" s="28">
        <f t="shared" si="0"/>
        <v>9100.81</v>
      </c>
      <c r="G66" s="28">
        <f t="shared" si="1"/>
        <v>56999.81</v>
      </c>
      <c r="H66" s="185"/>
    </row>
    <row r="67" spans="1:8" x14ac:dyDescent="0.25">
      <c r="A67" s="15">
        <v>62</v>
      </c>
      <c r="B67" s="19" t="s">
        <v>94</v>
      </c>
      <c r="C67" s="20" t="s">
        <v>11</v>
      </c>
      <c r="D67" s="17">
        <v>1</v>
      </c>
      <c r="E67" s="27">
        <v>68739</v>
      </c>
      <c r="F67" s="28">
        <f t="shared" si="0"/>
        <v>13060.41</v>
      </c>
      <c r="G67" s="28">
        <f t="shared" si="1"/>
        <v>81799.41</v>
      </c>
      <c r="H67" s="185"/>
    </row>
    <row r="68" spans="1:8" x14ac:dyDescent="0.25">
      <c r="A68" s="15">
        <v>63</v>
      </c>
      <c r="B68" s="19" t="s">
        <v>95</v>
      </c>
      <c r="C68" s="20" t="s">
        <v>11</v>
      </c>
      <c r="D68" s="17">
        <v>1</v>
      </c>
      <c r="E68" s="27">
        <v>14286</v>
      </c>
      <c r="F68" s="28">
        <f t="shared" si="0"/>
        <v>2714.34</v>
      </c>
      <c r="G68" s="28">
        <f t="shared" si="1"/>
        <v>17000.34</v>
      </c>
      <c r="H68" s="185"/>
    </row>
    <row r="69" spans="1:8" x14ac:dyDescent="0.25">
      <c r="A69" s="15">
        <v>64</v>
      </c>
      <c r="B69" s="19" t="s">
        <v>96</v>
      </c>
      <c r="C69" s="20" t="s">
        <v>11</v>
      </c>
      <c r="D69" s="17">
        <v>1</v>
      </c>
      <c r="E69" s="27">
        <v>6706</v>
      </c>
      <c r="F69" s="28">
        <f t="shared" si="0"/>
        <v>1274.1400000000001</v>
      </c>
      <c r="G69" s="28">
        <f t="shared" si="1"/>
        <v>7980.14</v>
      </c>
      <c r="H69" s="185"/>
    </row>
    <row r="70" spans="1:8" x14ac:dyDescent="0.25">
      <c r="A70" s="15">
        <v>65</v>
      </c>
      <c r="B70" s="19" t="s">
        <v>97</v>
      </c>
      <c r="C70" s="20" t="s">
        <v>11</v>
      </c>
      <c r="D70" s="17">
        <v>1</v>
      </c>
      <c r="E70" s="27">
        <v>2941</v>
      </c>
      <c r="F70" s="28">
        <f t="shared" si="0"/>
        <v>558.79</v>
      </c>
      <c r="G70" s="28">
        <f t="shared" si="1"/>
        <v>3499.79</v>
      </c>
      <c r="H70" s="185"/>
    </row>
    <row r="71" spans="1:8" x14ac:dyDescent="0.25">
      <c r="A71" s="15">
        <v>66</v>
      </c>
      <c r="B71" s="19" t="s">
        <v>98</v>
      </c>
      <c r="C71" s="20" t="s">
        <v>11</v>
      </c>
      <c r="D71" s="17">
        <v>1</v>
      </c>
      <c r="E71" s="27">
        <v>8571</v>
      </c>
      <c r="F71" s="28">
        <f t="shared" ref="F71:F134" si="2">E71*0.19</f>
        <v>1628.49</v>
      </c>
      <c r="G71" s="28">
        <f t="shared" ref="G71:G134" si="3">E71+F71</f>
        <v>10199.49</v>
      </c>
      <c r="H71" s="185"/>
    </row>
    <row r="72" spans="1:8" x14ac:dyDescent="0.25">
      <c r="A72" s="15">
        <v>67</v>
      </c>
      <c r="B72" s="19" t="s">
        <v>99</v>
      </c>
      <c r="C72" s="20" t="s">
        <v>11</v>
      </c>
      <c r="D72" s="17">
        <v>1</v>
      </c>
      <c r="E72" s="27">
        <v>1600</v>
      </c>
      <c r="F72" s="28">
        <f t="shared" si="2"/>
        <v>304</v>
      </c>
      <c r="G72" s="28">
        <f t="shared" si="3"/>
        <v>1904</v>
      </c>
      <c r="H72" s="185"/>
    </row>
    <row r="73" spans="1:8" x14ac:dyDescent="0.25">
      <c r="A73" s="15">
        <v>68</v>
      </c>
      <c r="B73" s="19" t="s">
        <v>100</v>
      </c>
      <c r="C73" s="20" t="s">
        <v>11</v>
      </c>
      <c r="D73" s="17">
        <v>1</v>
      </c>
      <c r="E73" s="27">
        <v>568</v>
      </c>
      <c r="F73" s="28">
        <f t="shared" si="2"/>
        <v>107.92</v>
      </c>
      <c r="G73" s="28">
        <f t="shared" si="3"/>
        <v>675.92</v>
      </c>
      <c r="H73" s="185"/>
    </row>
    <row r="74" spans="1:8" x14ac:dyDescent="0.25">
      <c r="A74" s="15">
        <v>69</v>
      </c>
      <c r="B74" s="19" t="s">
        <v>101</v>
      </c>
      <c r="C74" s="20" t="s">
        <v>11</v>
      </c>
      <c r="D74" s="17">
        <v>1</v>
      </c>
      <c r="E74" s="27">
        <v>103600</v>
      </c>
      <c r="F74" s="28">
        <f t="shared" si="2"/>
        <v>19684</v>
      </c>
      <c r="G74" s="28">
        <f t="shared" si="3"/>
        <v>123284</v>
      </c>
      <c r="H74" s="185"/>
    </row>
    <row r="75" spans="1:8" x14ac:dyDescent="0.25">
      <c r="A75" s="15">
        <v>70</v>
      </c>
      <c r="B75" s="19" t="s">
        <v>102</v>
      </c>
      <c r="C75" s="20" t="s">
        <v>11</v>
      </c>
      <c r="D75" s="17">
        <v>1</v>
      </c>
      <c r="E75" s="27">
        <v>0</v>
      </c>
      <c r="F75" s="28">
        <f t="shared" si="2"/>
        <v>0</v>
      </c>
      <c r="G75" s="28">
        <f t="shared" si="3"/>
        <v>0</v>
      </c>
      <c r="H75" s="185"/>
    </row>
    <row r="76" spans="1:8" x14ac:dyDescent="0.25">
      <c r="A76" s="15">
        <v>71</v>
      </c>
      <c r="B76" s="19" t="s">
        <v>103</v>
      </c>
      <c r="C76" s="20" t="s">
        <v>87</v>
      </c>
      <c r="D76" s="17">
        <v>1</v>
      </c>
      <c r="E76" s="27">
        <v>588067</v>
      </c>
      <c r="F76" s="28">
        <f t="shared" si="2"/>
        <v>111732.73</v>
      </c>
      <c r="G76" s="28">
        <f t="shared" si="3"/>
        <v>699799.73</v>
      </c>
      <c r="H76" s="185"/>
    </row>
    <row r="77" spans="1:8" x14ac:dyDescent="0.25">
      <c r="A77" s="15">
        <v>72</v>
      </c>
      <c r="B77" s="19" t="s">
        <v>104</v>
      </c>
      <c r="C77" s="20" t="s">
        <v>87</v>
      </c>
      <c r="D77" s="17">
        <v>1</v>
      </c>
      <c r="E77" s="27">
        <v>132605</v>
      </c>
      <c r="F77" s="28">
        <f t="shared" si="2"/>
        <v>25194.95</v>
      </c>
      <c r="G77" s="28">
        <f t="shared" si="3"/>
        <v>157799.95000000001</v>
      </c>
      <c r="H77" s="185"/>
    </row>
    <row r="78" spans="1:8" x14ac:dyDescent="0.25">
      <c r="A78" s="15">
        <v>73</v>
      </c>
      <c r="B78" s="19" t="s">
        <v>105</v>
      </c>
      <c r="C78" s="20" t="s">
        <v>87</v>
      </c>
      <c r="D78" s="17">
        <v>1</v>
      </c>
      <c r="E78" s="27">
        <v>33277</v>
      </c>
      <c r="F78" s="28">
        <f t="shared" si="2"/>
        <v>6322.63</v>
      </c>
      <c r="G78" s="28">
        <f t="shared" si="3"/>
        <v>39599.629999999997</v>
      </c>
      <c r="H78" s="185"/>
    </row>
    <row r="79" spans="1:8" x14ac:dyDescent="0.25">
      <c r="A79" s="15">
        <v>74</v>
      </c>
      <c r="B79" s="19" t="s">
        <v>106</v>
      </c>
      <c r="C79" s="20" t="s">
        <v>11</v>
      </c>
      <c r="D79" s="17">
        <v>1</v>
      </c>
      <c r="E79" s="27">
        <v>42743</v>
      </c>
      <c r="F79" s="28">
        <f t="shared" si="2"/>
        <v>8121.17</v>
      </c>
      <c r="G79" s="28">
        <f t="shared" si="3"/>
        <v>50864.17</v>
      </c>
      <c r="H79" s="185"/>
    </row>
    <row r="80" spans="1:8" x14ac:dyDescent="0.25">
      <c r="A80" s="15">
        <v>75</v>
      </c>
      <c r="B80" s="19" t="s">
        <v>107</v>
      </c>
      <c r="C80" s="20" t="s">
        <v>11</v>
      </c>
      <c r="D80" s="17">
        <v>1</v>
      </c>
      <c r="E80" s="27">
        <v>90937</v>
      </c>
      <c r="F80" s="28">
        <f t="shared" si="2"/>
        <v>17278.03</v>
      </c>
      <c r="G80" s="28">
        <f t="shared" si="3"/>
        <v>108215.03</v>
      </c>
      <c r="H80" s="185"/>
    </row>
    <row r="81" spans="1:8" x14ac:dyDescent="0.25">
      <c r="A81" s="15">
        <v>76</v>
      </c>
      <c r="B81" s="19" t="s">
        <v>108</v>
      </c>
      <c r="C81" s="20" t="s">
        <v>11</v>
      </c>
      <c r="D81" s="17">
        <v>1</v>
      </c>
      <c r="E81" s="27">
        <v>16143</v>
      </c>
      <c r="F81" s="28">
        <f t="shared" si="2"/>
        <v>3067.17</v>
      </c>
      <c r="G81" s="28">
        <f t="shared" si="3"/>
        <v>19210.169999999998</v>
      </c>
      <c r="H81" s="185"/>
    </row>
    <row r="82" spans="1:8" x14ac:dyDescent="0.25">
      <c r="A82" s="15">
        <v>77</v>
      </c>
      <c r="B82" s="19" t="s">
        <v>109</v>
      </c>
      <c r="C82" s="20" t="s">
        <v>11</v>
      </c>
      <c r="D82" s="17">
        <v>1</v>
      </c>
      <c r="E82" s="27">
        <v>45161</v>
      </c>
      <c r="F82" s="28">
        <f t="shared" si="2"/>
        <v>8580.59</v>
      </c>
      <c r="G82" s="28">
        <f t="shared" si="3"/>
        <v>53741.59</v>
      </c>
      <c r="H82" s="185"/>
    </row>
    <row r="83" spans="1:8" x14ac:dyDescent="0.25">
      <c r="A83" s="15">
        <v>78</v>
      </c>
      <c r="B83" s="19" t="s">
        <v>110</v>
      </c>
      <c r="C83" s="20" t="s">
        <v>11</v>
      </c>
      <c r="D83" s="17">
        <v>1</v>
      </c>
      <c r="E83" s="27">
        <v>97974</v>
      </c>
      <c r="F83" s="28">
        <f t="shared" si="2"/>
        <v>18615.060000000001</v>
      </c>
      <c r="G83" s="28">
        <f t="shared" si="3"/>
        <v>116589.06</v>
      </c>
      <c r="H83" s="185"/>
    </row>
    <row r="84" spans="1:8" x14ac:dyDescent="0.25">
      <c r="A84" s="15">
        <v>79</v>
      </c>
      <c r="B84" s="19" t="s">
        <v>111</v>
      </c>
      <c r="C84" s="20" t="s">
        <v>11</v>
      </c>
      <c r="D84" s="17">
        <v>1</v>
      </c>
      <c r="E84" s="27">
        <v>0</v>
      </c>
      <c r="F84" s="28">
        <f t="shared" si="2"/>
        <v>0</v>
      </c>
      <c r="G84" s="28">
        <f t="shared" si="3"/>
        <v>0</v>
      </c>
      <c r="H84" s="185"/>
    </row>
    <row r="85" spans="1:8" x14ac:dyDescent="0.25">
      <c r="A85" s="15">
        <v>80</v>
      </c>
      <c r="B85" s="19" t="s">
        <v>112</v>
      </c>
      <c r="C85" s="20" t="s">
        <v>11</v>
      </c>
      <c r="D85" s="17">
        <v>1</v>
      </c>
      <c r="E85" s="27">
        <v>16200</v>
      </c>
      <c r="F85" s="28">
        <f t="shared" si="2"/>
        <v>3078</v>
      </c>
      <c r="G85" s="28">
        <f t="shared" si="3"/>
        <v>19278</v>
      </c>
      <c r="H85" s="185"/>
    </row>
    <row r="86" spans="1:8" x14ac:dyDescent="0.25">
      <c r="A86" s="15">
        <v>81</v>
      </c>
      <c r="B86" s="19" t="s">
        <v>113</v>
      </c>
      <c r="C86" s="20" t="s">
        <v>11</v>
      </c>
      <c r="D86" s="17">
        <v>1</v>
      </c>
      <c r="E86" s="27">
        <v>298000</v>
      </c>
      <c r="F86" s="28">
        <f t="shared" si="2"/>
        <v>56620</v>
      </c>
      <c r="G86" s="28">
        <f t="shared" si="3"/>
        <v>354620</v>
      </c>
      <c r="H86" s="185"/>
    </row>
    <row r="87" spans="1:8" x14ac:dyDescent="0.25">
      <c r="A87" s="15">
        <v>82</v>
      </c>
      <c r="B87" s="19" t="s">
        <v>114</v>
      </c>
      <c r="C87" s="20" t="s">
        <v>34</v>
      </c>
      <c r="D87" s="17">
        <v>1</v>
      </c>
      <c r="E87" s="27">
        <v>16134</v>
      </c>
      <c r="F87" s="28">
        <f t="shared" si="2"/>
        <v>3065.46</v>
      </c>
      <c r="G87" s="28">
        <f t="shared" si="3"/>
        <v>19199.46</v>
      </c>
      <c r="H87" s="185"/>
    </row>
    <row r="88" spans="1:8" x14ac:dyDescent="0.25">
      <c r="A88" s="15">
        <v>83</v>
      </c>
      <c r="B88" s="19" t="s">
        <v>115</v>
      </c>
      <c r="C88" s="20" t="s">
        <v>11</v>
      </c>
      <c r="D88" s="17">
        <v>1</v>
      </c>
      <c r="E88" s="27">
        <v>16134</v>
      </c>
      <c r="F88" s="28">
        <f t="shared" si="2"/>
        <v>3065.46</v>
      </c>
      <c r="G88" s="28">
        <f t="shared" si="3"/>
        <v>19199.46</v>
      </c>
      <c r="H88" s="185"/>
    </row>
    <row r="89" spans="1:8" x14ac:dyDescent="0.25">
      <c r="A89" s="15">
        <v>84</v>
      </c>
      <c r="B89" s="19" t="s">
        <v>116</v>
      </c>
      <c r="C89" s="20" t="s">
        <v>11</v>
      </c>
      <c r="D89" s="17">
        <v>1</v>
      </c>
      <c r="E89" s="27">
        <v>2521</v>
      </c>
      <c r="F89" s="28">
        <f t="shared" si="2"/>
        <v>478.99</v>
      </c>
      <c r="G89" s="28">
        <f t="shared" si="3"/>
        <v>2999.99</v>
      </c>
      <c r="H89" s="185"/>
    </row>
    <row r="90" spans="1:8" x14ac:dyDescent="0.25">
      <c r="A90" s="15">
        <v>85</v>
      </c>
      <c r="B90" s="19" t="s">
        <v>117</v>
      </c>
      <c r="C90" s="20" t="s">
        <v>11</v>
      </c>
      <c r="D90" s="17">
        <v>1</v>
      </c>
      <c r="E90" s="27">
        <v>14118</v>
      </c>
      <c r="F90" s="28">
        <f t="shared" si="2"/>
        <v>2682.42</v>
      </c>
      <c r="G90" s="28">
        <f t="shared" si="3"/>
        <v>16800.419999999998</v>
      </c>
      <c r="H90" s="185"/>
    </row>
    <row r="91" spans="1:8" x14ac:dyDescent="0.25">
      <c r="A91" s="15">
        <v>86</v>
      </c>
      <c r="B91" s="19" t="s">
        <v>118</v>
      </c>
      <c r="C91" s="20" t="s">
        <v>11</v>
      </c>
      <c r="D91" s="17">
        <v>1</v>
      </c>
      <c r="E91" s="27">
        <v>4202</v>
      </c>
      <c r="F91" s="28">
        <f t="shared" si="2"/>
        <v>798.38</v>
      </c>
      <c r="G91" s="28">
        <f t="shared" si="3"/>
        <v>5000.38</v>
      </c>
      <c r="H91" s="185"/>
    </row>
    <row r="92" spans="1:8" x14ac:dyDescent="0.25">
      <c r="A92" s="15">
        <v>87</v>
      </c>
      <c r="B92" s="19" t="s">
        <v>119</v>
      </c>
      <c r="C92" s="20" t="s">
        <v>11</v>
      </c>
      <c r="D92" s="17">
        <v>1</v>
      </c>
      <c r="E92" s="27">
        <v>23361</v>
      </c>
      <c r="F92" s="28">
        <f t="shared" si="2"/>
        <v>4438.59</v>
      </c>
      <c r="G92" s="28">
        <f t="shared" si="3"/>
        <v>27799.59</v>
      </c>
      <c r="H92" s="185"/>
    </row>
    <row r="93" spans="1:8" x14ac:dyDescent="0.25">
      <c r="A93" s="15">
        <v>88</v>
      </c>
      <c r="B93" s="19" t="s">
        <v>120</v>
      </c>
      <c r="C93" s="20" t="s">
        <v>11</v>
      </c>
      <c r="D93" s="17">
        <v>1</v>
      </c>
      <c r="E93" s="27">
        <v>7227</v>
      </c>
      <c r="F93" s="28">
        <f t="shared" si="2"/>
        <v>1373.13</v>
      </c>
      <c r="G93" s="28">
        <f t="shared" si="3"/>
        <v>8600.130000000001</v>
      </c>
      <c r="H93" s="185"/>
    </row>
    <row r="94" spans="1:8" x14ac:dyDescent="0.25">
      <c r="A94" s="15">
        <v>89</v>
      </c>
      <c r="B94" s="19" t="s">
        <v>121</v>
      </c>
      <c r="C94" s="20" t="s">
        <v>11</v>
      </c>
      <c r="D94" s="17">
        <v>1</v>
      </c>
      <c r="E94" s="27">
        <v>58655</v>
      </c>
      <c r="F94" s="28">
        <f t="shared" si="2"/>
        <v>11144.45</v>
      </c>
      <c r="G94" s="28">
        <f t="shared" si="3"/>
        <v>69799.45</v>
      </c>
      <c r="H94" s="185"/>
    </row>
    <row r="95" spans="1:8" x14ac:dyDescent="0.25">
      <c r="A95" s="15">
        <v>90</v>
      </c>
      <c r="B95" s="19" t="s">
        <v>122</v>
      </c>
      <c r="C95" s="20" t="s">
        <v>11</v>
      </c>
      <c r="D95" s="17">
        <v>1</v>
      </c>
      <c r="E95" s="27">
        <v>63697</v>
      </c>
      <c r="F95" s="28">
        <f t="shared" si="2"/>
        <v>12102.43</v>
      </c>
      <c r="G95" s="28">
        <f t="shared" si="3"/>
        <v>75799.429999999993</v>
      </c>
      <c r="H95" s="185"/>
    </row>
    <row r="96" spans="1:8" x14ac:dyDescent="0.25">
      <c r="A96" s="15">
        <v>91</v>
      </c>
      <c r="B96" s="19" t="s">
        <v>123</v>
      </c>
      <c r="C96" s="20" t="s">
        <v>11</v>
      </c>
      <c r="D96" s="17">
        <v>1</v>
      </c>
      <c r="E96" s="27">
        <v>15798</v>
      </c>
      <c r="F96" s="28">
        <f t="shared" si="2"/>
        <v>3001.62</v>
      </c>
      <c r="G96" s="28">
        <f t="shared" si="3"/>
        <v>18799.62</v>
      </c>
      <c r="H96" s="185"/>
    </row>
    <row r="97" spans="1:8" x14ac:dyDescent="0.25">
      <c r="A97" s="15">
        <v>92</v>
      </c>
      <c r="B97" s="19" t="s">
        <v>124</v>
      </c>
      <c r="C97" s="20" t="s">
        <v>11</v>
      </c>
      <c r="D97" s="17">
        <v>1</v>
      </c>
      <c r="E97" s="27">
        <v>45210</v>
      </c>
      <c r="F97" s="28">
        <f t="shared" si="2"/>
        <v>8589.9</v>
      </c>
      <c r="G97" s="28">
        <f t="shared" si="3"/>
        <v>53799.9</v>
      </c>
      <c r="H97" s="185"/>
    </row>
    <row r="98" spans="1:8" ht="24.95" customHeight="1" x14ac:dyDescent="0.25">
      <c r="A98" s="15">
        <v>93</v>
      </c>
      <c r="B98" s="19" t="s">
        <v>125</v>
      </c>
      <c r="C98" s="20" t="s">
        <v>92</v>
      </c>
      <c r="D98" s="17">
        <v>1</v>
      </c>
      <c r="E98" s="27">
        <v>1040000</v>
      </c>
      <c r="F98" s="28">
        <f t="shared" si="2"/>
        <v>197600</v>
      </c>
      <c r="G98" s="28">
        <f t="shared" si="3"/>
        <v>1237600</v>
      </c>
      <c r="H98" s="185"/>
    </row>
    <row r="99" spans="1:8" ht="24.95" customHeight="1" x14ac:dyDescent="0.25">
      <c r="A99" s="15">
        <v>94</v>
      </c>
      <c r="B99" s="19" t="s">
        <v>126</v>
      </c>
      <c r="C99" s="20" t="s">
        <v>92</v>
      </c>
      <c r="D99" s="17">
        <v>1</v>
      </c>
      <c r="E99" s="27">
        <v>2000000</v>
      </c>
      <c r="F99" s="28">
        <f t="shared" si="2"/>
        <v>380000</v>
      </c>
      <c r="G99" s="28">
        <f t="shared" si="3"/>
        <v>2380000</v>
      </c>
      <c r="H99" s="185"/>
    </row>
    <row r="100" spans="1:8" ht="24.95" customHeight="1" x14ac:dyDescent="0.25">
      <c r="A100" s="15">
        <v>95</v>
      </c>
      <c r="B100" s="19" t="s">
        <v>127</v>
      </c>
      <c r="C100" s="20" t="s">
        <v>11</v>
      </c>
      <c r="D100" s="17">
        <v>1</v>
      </c>
      <c r="E100" s="27">
        <v>765800</v>
      </c>
      <c r="F100" s="28">
        <f t="shared" si="2"/>
        <v>145502</v>
      </c>
      <c r="G100" s="28">
        <f t="shared" si="3"/>
        <v>911302</v>
      </c>
      <c r="H100" s="185"/>
    </row>
    <row r="101" spans="1:8" ht="24.95" customHeight="1" x14ac:dyDescent="0.25">
      <c r="A101" s="15">
        <v>96</v>
      </c>
      <c r="B101" s="19" t="s">
        <v>128</v>
      </c>
      <c r="C101" s="20" t="s">
        <v>11</v>
      </c>
      <c r="D101" s="17">
        <v>1</v>
      </c>
      <c r="E101" s="27">
        <v>454790</v>
      </c>
      <c r="F101" s="28">
        <f t="shared" si="2"/>
        <v>86410.1</v>
      </c>
      <c r="G101" s="28">
        <f t="shared" si="3"/>
        <v>541200.1</v>
      </c>
      <c r="H101" s="185"/>
    </row>
    <row r="102" spans="1:8" ht="24.95" customHeight="1" x14ac:dyDescent="0.25">
      <c r="A102" s="15">
        <v>97</v>
      </c>
      <c r="B102" s="19" t="s">
        <v>129</v>
      </c>
      <c r="C102" s="20" t="s">
        <v>11</v>
      </c>
      <c r="D102" s="17">
        <v>1</v>
      </c>
      <c r="E102" s="27">
        <v>0</v>
      </c>
      <c r="F102" s="28">
        <f t="shared" si="2"/>
        <v>0</v>
      </c>
      <c r="G102" s="28">
        <f t="shared" si="3"/>
        <v>0</v>
      </c>
      <c r="H102" s="185"/>
    </row>
    <row r="103" spans="1:8" ht="24.95" customHeight="1" x14ac:dyDescent="0.25">
      <c r="A103" s="15">
        <v>98</v>
      </c>
      <c r="B103" s="19" t="s">
        <v>130</v>
      </c>
      <c r="C103" s="20" t="s">
        <v>11</v>
      </c>
      <c r="D103" s="17">
        <v>1</v>
      </c>
      <c r="E103" s="27">
        <v>0</v>
      </c>
      <c r="F103" s="28">
        <f t="shared" si="2"/>
        <v>0</v>
      </c>
      <c r="G103" s="28">
        <f t="shared" si="3"/>
        <v>0</v>
      </c>
      <c r="H103" s="185"/>
    </row>
    <row r="104" spans="1:8" x14ac:dyDescent="0.25">
      <c r="A104" s="15">
        <v>99</v>
      </c>
      <c r="B104" s="19" t="s">
        <v>131</v>
      </c>
      <c r="C104" s="20" t="s">
        <v>26</v>
      </c>
      <c r="D104" s="17">
        <v>1</v>
      </c>
      <c r="E104" s="27">
        <v>0</v>
      </c>
      <c r="F104" s="28">
        <f t="shared" si="2"/>
        <v>0</v>
      </c>
      <c r="G104" s="28">
        <f t="shared" si="3"/>
        <v>0</v>
      </c>
      <c r="H104" s="185"/>
    </row>
    <row r="105" spans="1:8" x14ac:dyDescent="0.25">
      <c r="A105" s="15">
        <v>100</v>
      </c>
      <c r="B105" s="19" t="s">
        <v>132</v>
      </c>
      <c r="C105" s="20" t="s">
        <v>11</v>
      </c>
      <c r="D105" s="17">
        <v>1</v>
      </c>
      <c r="E105" s="27">
        <v>50252</v>
      </c>
      <c r="F105" s="28">
        <f t="shared" si="2"/>
        <v>9547.880000000001</v>
      </c>
      <c r="G105" s="28">
        <f t="shared" si="3"/>
        <v>59799.880000000005</v>
      </c>
      <c r="H105" s="185"/>
    </row>
    <row r="106" spans="1:8" x14ac:dyDescent="0.25">
      <c r="A106" s="15">
        <v>101</v>
      </c>
      <c r="B106" s="19" t="s">
        <v>133</v>
      </c>
      <c r="C106" s="20" t="s">
        <v>26</v>
      </c>
      <c r="D106" s="17">
        <v>1</v>
      </c>
      <c r="E106" s="27">
        <v>0</v>
      </c>
      <c r="F106" s="28">
        <f t="shared" si="2"/>
        <v>0</v>
      </c>
      <c r="G106" s="28">
        <f t="shared" si="3"/>
        <v>0</v>
      </c>
      <c r="H106" s="185"/>
    </row>
    <row r="107" spans="1:8" x14ac:dyDescent="0.25">
      <c r="A107" s="15">
        <v>102</v>
      </c>
      <c r="B107" s="19" t="s">
        <v>134</v>
      </c>
      <c r="C107" s="20" t="s">
        <v>11</v>
      </c>
      <c r="D107" s="17">
        <v>1</v>
      </c>
      <c r="E107" s="27">
        <v>27899</v>
      </c>
      <c r="F107" s="28">
        <f t="shared" si="2"/>
        <v>5300.81</v>
      </c>
      <c r="G107" s="28">
        <f t="shared" si="3"/>
        <v>33199.81</v>
      </c>
      <c r="H107" s="185"/>
    </row>
    <row r="108" spans="1:8" x14ac:dyDescent="0.25">
      <c r="A108" s="15">
        <v>103</v>
      </c>
      <c r="B108" s="19" t="s">
        <v>135</v>
      </c>
      <c r="C108" s="20" t="s">
        <v>92</v>
      </c>
      <c r="D108" s="17">
        <v>1</v>
      </c>
      <c r="E108" s="27">
        <v>460000</v>
      </c>
      <c r="F108" s="28">
        <f t="shared" si="2"/>
        <v>87400</v>
      </c>
      <c r="G108" s="28">
        <f t="shared" si="3"/>
        <v>547400</v>
      </c>
      <c r="H108" s="185"/>
    </row>
    <row r="109" spans="1:8" x14ac:dyDescent="0.25">
      <c r="A109" s="15">
        <v>104</v>
      </c>
      <c r="B109" s="19" t="s">
        <v>136</v>
      </c>
      <c r="C109" s="20" t="s">
        <v>11</v>
      </c>
      <c r="D109" s="17">
        <v>1</v>
      </c>
      <c r="E109" s="27">
        <v>45210</v>
      </c>
      <c r="F109" s="28">
        <f t="shared" si="2"/>
        <v>8589.9</v>
      </c>
      <c r="G109" s="28">
        <f t="shared" si="3"/>
        <v>53799.9</v>
      </c>
      <c r="H109" s="185"/>
    </row>
    <row r="110" spans="1:8" x14ac:dyDescent="0.25">
      <c r="A110" s="15">
        <v>105</v>
      </c>
      <c r="B110" s="19" t="s">
        <v>137</v>
      </c>
      <c r="C110" s="20" t="s">
        <v>11</v>
      </c>
      <c r="D110" s="17">
        <v>1</v>
      </c>
      <c r="E110" s="27">
        <v>20000</v>
      </c>
      <c r="F110" s="28">
        <f t="shared" si="2"/>
        <v>3800</v>
      </c>
      <c r="G110" s="28">
        <f t="shared" si="3"/>
        <v>23800</v>
      </c>
      <c r="H110" s="185"/>
    </row>
    <row r="111" spans="1:8" ht="24.95" customHeight="1" x14ac:dyDescent="0.25">
      <c r="A111" s="15">
        <v>106</v>
      </c>
      <c r="B111" s="19" t="s">
        <v>138</v>
      </c>
      <c r="C111" s="20" t="s">
        <v>11</v>
      </c>
      <c r="D111" s="17">
        <v>1</v>
      </c>
      <c r="E111" s="27">
        <v>103361</v>
      </c>
      <c r="F111" s="28">
        <f t="shared" si="2"/>
        <v>19638.59</v>
      </c>
      <c r="G111" s="28">
        <f t="shared" si="3"/>
        <v>122999.59</v>
      </c>
      <c r="H111" s="185"/>
    </row>
    <row r="112" spans="1:8" x14ac:dyDescent="0.25">
      <c r="A112" s="15">
        <v>107</v>
      </c>
      <c r="B112" s="19" t="s">
        <v>139</v>
      </c>
      <c r="C112" s="20" t="s">
        <v>11</v>
      </c>
      <c r="D112" s="17">
        <v>1</v>
      </c>
      <c r="E112" s="27">
        <v>33445</v>
      </c>
      <c r="F112" s="28">
        <f t="shared" si="2"/>
        <v>6354.55</v>
      </c>
      <c r="G112" s="28">
        <f t="shared" si="3"/>
        <v>39799.550000000003</v>
      </c>
      <c r="H112" s="185"/>
    </row>
    <row r="113" spans="1:8" x14ac:dyDescent="0.25">
      <c r="A113" s="15">
        <v>108</v>
      </c>
      <c r="B113" s="19" t="s">
        <v>140</v>
      </c>
      <c r="C113" s="20" t="s">
        <v>34</v>
      </c>
      <c r="D113" s="17">
        <v>1</v>
      </c>
      <c r="E113" s="27">
        <v>155000</v>
      </c>
      <c r="F113" s="28">
        <f t="shared" si="2"/>
        <v>29450</v>
      </c>
      <c r="G113" s="28">
        <f t="shared" si="3"/>
        <v>184450</v>
      </c>
      <c r="H113" s="185"/>
    </row>
    <row r="114" spans="1:8" x14ac:dyDescent="0.25">
      <c r="A114" s="15">
        <v>109</v>
      </c>
      <c r="B114" s="19" t="s">
        <v>141</v>
      </c>
      <c r="C114" s="20" t="s">
        <v>11</v>
      </c>
      <c r="D114" s="17">
        <v>1</v>
      </c>
      <c r="E114" s="27">
        <v>400</v>
      </c>
      <c r="F114" s="28">
        <f t="shared" si="2"/>
        <v>76</v>
      </c>
      <c r="G114" s="28">
        <f t="shared" si="3"/>
        <v>476</v>
      </c>
      <c r="H114" s="185"/>
    </row>
    <row r="115" spans="1:8" x14ac:dyDescent="0.25">
      <c r="A115" s="15">
        <v>110</v>
      </c>
      <c r="B115" s="19" t="s">
        <v>142</v>
      </c>
      <c r="C115" s="20" t="s">
        <v>11</v>
      </c>
      <c r="D115" s="17">
        <v>1</v>
      </c>
      <c r="E115" s="27">
        <v>700</v>
      </c>
      <c r="F115" s="28">
        <f t="shared" si="2"/>
        <v>133</v>
      </c>
      <c r="G115" s="28">
        <f t="shared" si="3"/>
        <v>833</v>
      </c>
      <c r="H115" s="185"/>
    </row>
    <row r="116" spans="1:8" x14ac:dyDescent="0.25">
      <c r="A116" s="15">
        <v>111</v>
      </c>
      <c r="B116" s="19" t="s">
        <v>143</v>
      </c>
      <c r="C116" s="20" t="s">
        <v>11</v>
      </c>
      <c r="D116" s="17">
        <v>1</v>
      </c>
      <c r="E116" s="27">
        <v>0</v>
      </c>
      <c r="F116" s="28">
        <f t="shared" si="2"/>
        <v>0</v>
      </c>
      <c r="G116" s="28">
        <f t="shared" si="3"/>
        <v>0</v>
      </c>
      <c r="H116" s="185"/>
    </row>
    <row r="117" spans="1:8" x14ac:dyDescent="0.25">
      <c r="A117" s="15">
        <v>112</v>
      </c>
      <c r="B117" s="19" t="s">
        <v>144</v>
      </c>
      <c r="C117" s="20" t="s">
        <v>11</v>
      </c>
      <c r="D117" s="17">
        <v>1</v>
      </c>
      <c r="E117" s="27">
        <v>522521</v>
      </c>
      <c r="F117" s="28">
        <f t="shared" si="2"/>
        <v>99278.99</v>
      </c>
      <c r="G117" s="28">
        <f t="shared" si="3"/>
        <v>621799.99</v>
      </c>
      <c r="H117" s="185"/>
    </row>
    <row r="118" spans="1:8" x14ac:dyDescent="0.25">
      <c r="A118" s="15">
        <v>113</v>
      </c>
      <c r="B118" s="19" t="s">
        <v>145</v>
      </c>
      <c r="C118" s="20" t="s">
        <v>11</v>
      </c>
      <c r="D118" s="17">
        <v>1</v>
      </c>
      <c r="E118" s="27">
        <v>12773</v>
      </c>
      <c r="F118" s="28">
        <f t="shared" si="2"/>
        <v>2426.87</v>
      </c>
      <c r="G118" s="28">
        <f t="shared" si="3"/>
        <v>15199.869999999999</v>
      </c>
      <c r="H118" s="185"/>
    </row>
    <row r="119" spans="1:8" x14ac:dyDescent="0.25">
      <c r="A119" s="15">
        <v>114</v>
      </c>
      <c r="B119" s="19" t="s">
        <v>146</v>
      </c>
      <c r="C119" s="20" t="s">
        <v>11</v>
      </c>
      <c r="D119" s="17">
        <v>1</v>
      </c>
      <c r="E119" s="27">
        <v>41849</v>
      </c>
      <c r="F119" s="28">
        <f t="shared" si="2"/>
        <v>7951.31</v>
      </c>
      <c r="G119" s="28">
        <f t="shared" si="3"/>
        <v>49800.31</v>
      </c>
      <c r="H119" s="185"/>
    </row>
    <row r="120" spans="1:8" x14ac:dyDescent="0.25">
      <c r="A120" s="15">
        <v>115</v>
      </c>
      <c r="B120" s="19" t="s">
        <v>147</v>
      </c>
      <c r="C120" s="20" t="s">
        <v>11</v>
      </c>
      <c r="D120" s="17">
        <v>1</v>
      </c>
      <c r="E120" s="27">
        <v>23361</v>
      </c>
      <c r="F120" s="28">
        <f t="shared" si="2"/>
        <v>4438.59</v>
      </c>
      <c r="G120" s="28">
        <f t="shared" si="3"/>
        <v>27799.59</v>
      </c>
      <c r="H120" s="185"/>
    </row>
    <row r="121" spans="1:8" ht="24.95" customHeight="1" x14ac:dyDescent="0.25">
      <c r="A121" s="15">
        <v>116</v>
      </c>
      <c r="B121" s="19" t="s">
        <v>148</v>
      </c>
      <c r="C121" s="20" t="s">
        <v>11</v>
      </c>
      <c r="D121" s="17">
        <v>1</v>
      </c>
      <c r="E121" s="27">
        <v>45210</v>
      </c>
      <c r="F121" s="28">
        <f t="shared" si="2"/>
        <v>8589.9</v>
      </c>
      <c r="G121" s="28">
        <f t="shared" si="3"/>
        <v>53799.9</v>
      </c>
      <c r="H121" s="185"/>
    </row>
    <row r="122" spans="1:8" x14ac:dyDescent="0.25">
      <c r="A122" s="15">
        <v>117</v>
      </c>
      <c r="B122" s="19" t="s">
        <v>149</v>
      </c>
      <c r="C122" s="20" t="s">
        <v>11</v>
      </c>
      <c r="D122" s="17">
        <v>1</v>
      </c>
      <c r="E122" s="27">
        <v>11765</v>
      </c>
      <c r="F122" s="28">
        <f t="shared" si="2"/>
        <v>2235.35</v>
      </c>
      <c r="G122" s="28">
        <f t="shared" si="3"/>
        <v>14000.35</v>
      </c>
      <c r="H122" s="185"/>
    </row>
    <row r="123" spans="1:8" x14ac:dyDescent="0.25">
      <c r="A123" s="15">
        <v>118</v>
      </c>
      <c r="B123" s="19" t="s">
        <v>150</v>
      </c>
      <c r="C123" s="20" t="s">
        <v>11</v>
      </c>
      <c r="D123" s="17">
        <v>1</v>
      </c>
      <c r="E123" s="27">
        <v>95630</v>
      </c>
      <c r="F123" s="28">
        <f t="shared" si="2"/>
        <v>18169.7</v>
      </c>
      <c r="G123" s="28">
        <f t="shared" si="3"/>
        <v>113799.7</v>
      </c>
      <c r="H123" s="185"/>
    </row>
    <row r="124" spans="1:8" x14ac:dyDescent="0.25">
      <c r="A124" s="15">
        <v>119</v>
      </c>
      <c r="B124" s="19" t="s">
        <v>151</v>
      </c>
      <c r="C124" s="20" t="s">
        <v>26</v>
      </c>
      <c r="D124" s="17">
        <v>1</v>
      </c>
      <c r="E124" s="27">
        <v>69032</v>
      </c>
      <c r="F124" s="28">
        <f t="shared" si="2"/>
        <v>13116.08</v>
      </c>
      <c r="G124" s="28">
        <f t="shared" si="3"/>
        <v>82148.08</v>
      </c>
      <c r="H124" s="185"/>
    </row>
    <row r="125" spans="1:8" x14ac:dyDescent="0.25">
      <c r="A125" s="15">
        <v>120</v>
      </c>
      <c r="B125" s="19" t="s">
        <v>152</v>
      </c>
      <c r="C125" s="20" t="s">
        <v>11</v>
      </c>
      <c r="D125" s="17">
        <v>1</v>
      </c>
      <c r="E125" s="27">
        <v>31765</v>
      </c>
      <c r="F125" s="28">
        <f t="shared" si="2"/>
        <v>6035.35</v>
      </c>
      <c r="G125" s="28">
        <f t="shared" si="3"/>
        <v>37800.35</v>
      </c>
      <c r="H125" s="185"/>
    </row>
    <row r="126" spans="1:8" x14ac:dyDescent="0.25">
      <c r="A126" s="15">
        <v>121</v>
      </c>
      <c r="B126" s="19" t="s">
        <v>153</v>
      </c>
      <c r="C126" s="20" t="s">
        <v>11</v>
      </c>
      <c r="D126" s="17">
        <v>1</v>
      </c>
      <c r="E126" s="27">
        <v>31092</v>
      </c>
      <c r="F126" s="28">
        <f t="shared" si="2"/>
        <v>5907.4800000000005</v>
      </c>
      <c r="G126" s="28">
        <f t="shared" si="3"/>
        <v>36999.480000000003</v>
      </c>
      <c r="H126" s="185"/>
    </row>
    <row r="127" spans="1:8" x14ac:dyDescent="0.25">
      <c r="A127" s="15">
        <v>122</v>
      </c>
      <c r="B127" s="19" t="s">
        <v>154</v>
      </c>
      <c r="C127" s="20" t="s">
        <v>11</v>
      </c>
      <c r="D127" s="17">
        <v>1</v>
      </c>
      <c r="E127" s="27">
        <v>112437</v>
      </c>
      <c r="F127" s="28">
        <f t="shared" si="2"/>
        <v>21363.03</v>
      </c>
      <c r="G127" s="28">
        <f t="shared" si="3"/>
        <v>133800.03</v>
      </c>
      <c r="H127" s="185"/>
    </row>
    <row r="128" spans="1:8" x14ac:dyDescent="0.25">
      <c r="A128" s="15">
        <v>123</v>
      </c>
      <c r="B128" s="19" t="s">
        <v>155</v>
      </c>
      <c r="C128" s="20" t="s">
        <v>156</v>
      </c>
      <c r="D128" s="17">
        <v>1</v>
      </c>
      <c r="E128" s="27">
        <v>142689</v>
      </c>
      <c r="F128" s="28">
        <f t="shared" si="2"/>
        <v>27110.91</v>
      </c>
      <c r="G128" s="28">
        <f t="shared" si="3"/>
        <v>169799.91</v>
      </c>
      <c r="H128" s="185"/>
    </row>
    <row r="129" spans="1:8" ht="24.95" customHeight="1" x14ac:dyDescent="0.25">
      <c r="A129" s="15">
        <v>124</v>
      </c>
      <c r="B129" s="19" t="s">
        <v>157</v>
      </c>
      <c r="C129" s="20" t="s">
        <v>156</v>
      </c>
      <c r="D129" s="17">
        <v>1</v>
      </c>
      <c r="E129" s="27">
        <v>201513</v>
      </c>
      <c r="F129" s="28">
        <f t="shared" si="2"/>
        <v>38287.47</v>
      </c>
      <c r="G129" s="28">
        <f t="shared" si="3"/>
        <v>239800.47</v>
      </c>
      <c r="H129" s="185"/>
    </row>
    <row r="130" spans="1:8" x14ac:dyDescent="0.25">
      <c r="A130" s="15">
        <v>125</v>
      </c>
      <c r="B130" s="19" t="s">
        <v>600</v>
      </c>
      <c r="C130" s="20" t="s">
        <v>11</v>
      </c>
      <c r="D130" s="17">
        <v>1</v>
      </c>
      <c r="E130" s="27">
        <v>43529</v>
      </c>
      <c r="F130" s="28">
        <f t="shared" si="2"/>
        <v>8270.51</v>
      </c>
      <c r="G130" s="28">
        <f t="shared" si="3"/>
        <v>51799.51</v>
      </c>
      <c r="H130" s="185"/>
    </row>
    <row r="131" spans="1:8" x14ac:dyDescent="0.25">
      <c r="A131" s="15">
        <v>126</v>
      </c>
      <c r="B131" s="19" t="s">
        <v>159</v>
      </c>
      <c r="C131" s="20" t="s">
        <v>11</v>
      </c>
      <c r="D131" s="17">
        <v>1</v>
      </c>
      <c r="E131" s="27">
        <v>0</v>
      </c>
      <c r="F131" s="28">
        <f t="shared" si="2"/>
        <v>0</v>
      </c>
      <c r="G131" s="28">
        <f t="shared" si="3"/>
        <v>0</v>
      </c>
      <c r="H131" s="185"/>
    </row>
    <row r="132" spans="1:8" x14ac:dyDescent="0.25">
      <c r="A132" s="15">
        <v>127</v>
      </c>
      <c r="B132" s="19" t="s">
        <v>160</v>
      </c>
      <c r="C132" s="20" t="s">
        <v>161</v>
      </c>
      <c r="D132" s="17">
        <v>1</v>
      </c>
      <c r="E132" s="27">
        <v>354454</v>
      </c>
      <c r="F132" s="28">
        <f t="shared" si="2"/>
        <v>67346.259999999995</v>
      </c>
      <c r="G132" s="28">
        <f t="shared" si="3"/>
        <v>421800.26</v>
      </c>
      <c r="H132" s="185"/>
    </row>
    <row r="133" spans="1:8" x14ac:dyDescent="0.25">
      <c r="A133" s="15">
        <v>128</v>
      </c>
      <c r="B133" s="19" t="s">
        <v>162</v>
      </c>
      <c r="C133" s="20" t="s">
        <v>11</v>
      </c>
      <c r="D133" s="17">
        <v>1</v>
      </c>
      <c r="E133" s="27">
        <v>754622</v>
      </c>
      <c r="F133" s="28">
        <f t="shared" si="2"/>
        <v>143378.18</v>
      </c>
      <c r="G133" s="28">
        <f t="shared" si="3"/>
        <v>898000.17999999993</v>
      </c>
      <c r="H133" s="185"/>
    </row>
    <row r="134" spans="1:8" x14ac:dyDescent="0.25">
      <c r="A134" s="15">
        <v>129</v>
      </c>
      <c r="B134" s="19" t="s">
        <v>163</v>
      </c>
      <c r="C134" s="20" t="s">
        <v>11</v>
      </c>
      <c r="D134" s="17">
        <v>1</v>
      </c>
      <c r="E134" s="27">
        <v>198151</v>
      </c>
      <c r="F134" s="28">
        <f t="shared" si="2"/>
        <v>37648.69</v>
      </c>
      <c r="G134" s="28">
        <f t="shared" si="3"/>
        <v>235799.69</v>
      </c>
      <c r="H134" s="185"/>
    </row>
    <row r="135" spans="1:8" x14ac:dyDescent="0.25">
      <c r="A135" s="15">
        <v>130</v>
      </c>
      <c r="B135" s="19" t="s">
        <v>164</v>
      </c>
      <c r="C135" s="20" t="s">
        <v>26</v>
      </c>
      <c r="D135" s="17">
        <v>1</v>
      </c>
      <c r="E135" s="27">
        <v>186387</v>
      </c>
      <c r="F135" s="28">
        <f t="shared" ref="F135:F198" si="4">E135*0.19</f>
        <v>35413.53</v>
      </c>
      <c r="G135" s="28">
        <f t="shared" ref="G135:G198" si="5">E135+F135</f>
        <v>221800.53</v>
      </c>
      <c r="H135" s="185"/>
    </row>
    <row r="136" spans="1:8" x14ac:dyDescent="0.25">
      <c r="A136" s="15">
        <v>131</v>
      </c>
      <c r="B136" s="19" t="s">
        <v>621</v>
      </c>
      <c r="C136" s="20" t="s">
        <v>11</v>
      </c>
      <c r="D136" s="17">
        <v>1</v>
      </c>
      <c r="E136" s="27">
        <v>1804426</v>
      </c>
      <c r="F136" s="28">
        <f t="shared" si="4"/>
        <v>342840.94</v>
      </c>
      <c r="G136" s="28">
        <f t="shared" si="5"/>
        <v>2147266.94</v>
      </c>
      <c r="H136" s="185"/>
    </row>
    <row r="137" spans="1:8" x14ac:dyDescent="0.25">
      <c r="A137" s="15">
        <v>132</v>
      </c>
      <c r="B137" s="19" t="s">
        <v>622</v>
      </c>
      <c r="C137" s="20" t="s">
        <v>11</v>
      </c>
      <c r="D137" s="17">
        <v>1</v>
      </c>
      <c r="E137" s="27">
        <v>1188067</v>
      </c>
      <c r="F137" s="28">
        <f t="shared" si="4"/>
        <v>225732.73</v>
      </c>
      <c r="G137" s="28">
        <f t="shared" si="5"/>
        <v>1413799.73</v>
      </c>
      <c r="H137" s="185"/>
    </row>
    <row r="138" spans="1:8" x14ac:dyDescent="0.25">
      <c r="A138" s="15">
        <v>133</v>
      </c>
      <c r="B138" s="19" t="s">
        <v>167</v>
      </c>
      <c r="C138" s="20" t="s">
        <v>11</v>
      </c>
      <c r="D138" s="17">
        <v>1</v>
      </c>
      <c r="E138" s="27">
        <v>118655</v>
      </c>
      <c r="F138" s="28">
        <f t="shared" si="4"/>
        <v>22544.45</v>
      </c>
      <c r="G138" s="28">
        <f t="shared" si="5"/>
        <v>141199.45000000001</v>
      </c>
      <c r="H138" s="185"/>
    </row>
    <row r="139" spans="1:8" x14ac:dyDescent="0.25">
      <c r="A139" s="15">
        <v>134</v>
      </c>
      <c r="B139" s="19" t="s">
        <v>168</v>
      </c>
      <c r="C139" s="20" t="s">
        <v>11</v>
      </c>
      <c r="D139" s="17">
        <v>1</v>
      </c>
      <c r="E139" s="27">
        <v>118655</v>
      </c>
      <c r="F139" s="28">
        <f t="shared" si="4"/>
        <v>22544.45</v>
      </c>
      <c r="G139" s="28">
        <f t="shared" si="5"/>
        <v>141199.45000000001</v>
      </c>
      <c r="H139" s="185"/>
    </row>
    <row r="140" spans="1:8" x14ac:dyDescent="0.25">
      <c r="A140" s="15">
        <v>135</v>
      </c>
      <c r="B140" s="19" t="s">
        <v>169</v>
      </c>
      <c r="C140" s="20" t="s">
        <v>11</v>
      </c>
      <c r="D140" s="17">
        <v>1</v>
      </c>
      <c r="E140" s="27">
        <v>122521</v>
      </c>
      <c r="F140" s="28">
        <f t="shared" si="4"/>
        <v>23278.99</v>
      </c>
      <c r="G140" s="28">
        <f t="shared" si="5"/>
        <v>145799.99</v>
      </c>
      <c r="H140" s="185"/>
    </row>
    <row r="141" spans="1:8" x14ac:dyDescent="0.25">
      <c r="A141" s="15">
        <v>136</v>
      </c>
      <c r="B141" s="19" t="s">
        <v>170</v>
      </c>
      <c r="C141" s="20" t="s">
        <v>11</v>
      </c>
      <c r="D141" s="17">
        <v>1</v>
      </c>
      <c r="E141" s="27">
        <v>781345</v>
      </c>
      <c r="F141" s="28">
        <f t="shared" si="4"/>
        <v>148455.54999999999</v>
      </c>
      <c r="G141" s="28">
        <f t="shared" si="5"/>
        <v>929800.55</v>
      </c>
      <c r="H141" s="185"/>
    </row>
    <row r="142" spans="1:8" ht="24.95" customHeight="1" x14ac:dyDescent="0.25">
      <c r="A142" s="15">
        <v>137</v>
      </c>
      <c r="B142" s="19" t="s">
        <v>171</v>
      </c>
      <c r="C142" s="20" t="s">
        <v>11</v>
      </c>
      <c r="D142" s="17">
        <v>1</v>
      </c>
      <c r="E142" s="27">
        <v>0</v>
      </c>
      <c r="F142" s="28">
        <f t="shared" si="4"/>
        <v>0</v>
      </c>
      <c r="G142" s="28">
        <f t="shared" si="5"/>
        <v>0</v>
      </c>
      <c r="H142" s="185"/>
    </row>
    <row r="143" spans="1:8" ht="24.95" customHeight="1" x14ac:dyDescent="0.25">
      <c r="A143" s="15">
        <v>138</v>
      </c>
      <c r="B143" s="19" t="s">
        <v>172</v>
      </c>
      <c r="C143" s="20" t="s">
        <v>11</v>
      </c>
      <c r="D143" s="17">
        <v>1</v>
      </c>
      <c r="E143" s="27">
        <v>134286</v>
      </c>
      <c r="F143" s="28">
        <f t="shared" si="4"/>
        <v>25514.34</v>
      </c>
      <c r="G143" s="28">
        <f t="shared" si="5"/>
        <v>159800.34</v>
      </c>
      <c r="H143" s="185"/>
    </row>
    <row r="144" spans="1:8" ht="24.95" customHeight="1" x14ac:dyDescent="0.25">
      <c r="A144" s="15">
        <v>139</v>
      </c>
      <c r="B144" s="19" t="s">
        <v>173</v>
      </c>
      <c r="C144" s="20" t="s">
        <v>11</v>
      </c>
      <c r="D144" s="17">
        <v>1</v>
      </c>
      <c r="E144" s="27">
        <v>0</v>
      </c>
      <c r="F144" s="28">
        <f t="shared" si="4"/>
        <v>0</v>
      </c>
      <c r="G144" s="28">
        <f t="shared" si="5"/>
        <v>0</v>
      </c>
      <c r="H144" s="185"/>
    </row>
    <row r="145" spans="1:8" ht="24.95" customHeight="1" x14ac:dyDescent="0.25">
      <c r="A145" s="15">
        <v>140</v>
      </c>
      <c r="B145" s="19" t="s">
        <v>174</v>
      </c>
      <c r="C145" s="20" t="s">
        <v>11</v>
      </c>
      <c r="D145" s="17">
        <v>1</v>
      </c>
      <c r="E145" s="27">
        <v>0</v>
      </c>
      <c r="F145" s="28">
        <f t="shared" si="4"/>
        <v>0</v>
      </c>
      <c r="G145" s="28">
        <f t="shared" si="5"/>
        <v>0</v>
      </c>
      <c r="H145" s="185"/>
    </row>
    <row r="146" spans="1:8" ht="24.95" customHeight="1" x14ac:dyDescent="0.25">
      <c r="A146" s="15">
        <v>141</v>
      </c>
      <c r="B146" s="19" t="s">
        <v>175</v>
      </c>
      <c r="C146" s="20" t="s">
        <v>11</v>
      </c>
      <c r="D146" s="17">
        <v>1</v>
      </c>
      <c r="E146" s="27">
        <v>0</v>
      </c>
      <c r="F146" s="28">
        <f t="shared" si="4"/>
        <v>0</v>
      </c>
      <c r="G146" s="28">
        <f t="shared" si="5"/>
        <v>0</v>
      </c>
      <c r="H146" s="185"/>
    </row>
    <row r="147" spans="1:8" x14ac:dyDescent="0.25">
      <c r="A147" s="15">
        <v>142</v>
      </c>
      <c r="B147" s="19" t="s">
        <v>176</v>
      </c>
      <c r="C147" s="20" t="s">
        <v>11</v>
      </c>
      <c r="D147" s="17">
        <v>1</v>
      </c>
      <c r="E147" s="27">
        <v>420000</v>
      </c>
      <c r="F147" s="28">
        <f t="shared" si="4"/>
        <v>79800</v>
      </c>
      <c r="G147" s="28">
        <f t="shared" si="5"/>
        <v>499800</v>
      </c>
      <c r="H147" s="185"/>
    </row>
    <row r="148" spans="1:8" x14ac:dyDescent="0.25">
      <c r="A148" s="15">
        <v>143</v>
      </c>
      <c r="B148" s="19" t="s">
        <v>177</v>
      </c>
      <c r="C148" s="20" t="s">
        <v>11</v>
      </c>
      <c r="D148" s="17">
        <v>1</v>
      </c>
      <c r="E148" s="27">
        <v>268739</v>
      </c>
      <c r="F148" s="28">
        <f t="shared" si="4"/>
        <v>51060.41</v>
      </c>
      <c r="G148" s="28">
        <f t="shared" si="5"/>
        <v>319799.41000000003</v>
      </c>
      <c r="H148" s="185"/>
    </row>
    <row r="149" spans="1:8" ht="24.95" customHeight="1" x14ac:dyDescent="0.25">
      <c r="A149" s="15">
        <v>144</v>
      </c>
      <c r="B149" s="19" t="s">
        <v>178</v>
      </c>
      <c r="C149" s="20" t="s">
        <v>11</v>
      </c>
      <c r="D149" s="17">
        <v>1</v>
      </c>
      <c r="E149" s="27">
        <v>0</v>
      </c>
      <c r="F149" s="28">
        <f t="shared" si="4"/>
        <v>0</v>
      </c>
      <c r="G149" s="28">
        <f t="shared" si="5"/>
        <v>0</v>
      </c>
      <c r="H149" s="185"/>
    </row>
    <row r="150" spans="1:8" ht="24.95" customHeight="1" x14ac:dyDescent="0.25">
      <c r="A150" s="15">
        <v>145</v>
      </c>
      <c r="B150" s="19" t="s">
        <v>179</v>
      </c>
      <c r="C150" s="20" t="s">
        <v>11</v>
      </c>
      <c r="D150" s="17">
        <v>1</v>
      </c>
      <c r="E150" s="27">
        <v>55294</v>
      </c>
      <c r="F150" s="28">
        <f t="shared" si="4"/>
        <v>10505.86</v>
      </c>
      <c r="G150" s="28">
        <f t="shared" si="5"/>
        <v>65799.86</v>
      </c>
      <c r="H150" s="185"/>
    </row>
    <row r="151" spans="1:8" ht="24.95" customHeight="1" x14ac:dyDescent="0.25">
      <c r="A151" s="15">
        <v>146</v>
      </c>
      <c r="B151" s="19" t="s">
        <v>180</v>
      </c>
      <c r="C151" s="20" t="s">
        <v>11</v>
      </c>
      <c r="D151" s="17">
        <v>1</v>
      </c>
      <c r="E151" s="27">
        <v>55294</v>
      </c>
      <c r="F151" s="28">
        <f t="shared" si="4"/>
        <v>10505.86</v>
      </c>
      <c r="G151" s="28">
        <f t="shared" si="5"/>
        <v>65799.86</v>
      </c>
      <c r="H151" s="185"/>
    </row>
    <row r="152" spans="1:8" ht="24.95" customHeight="1" x14ac:dyDescent="0.25">
      <c r="A152" s="15">
        <v>147</v>
      </c>
      <c r="B152" s="19" t="s">
        <v>181</v>
      </c>
      <c r="C152" s="20" t="s">
        <v>11</v>
      </c>
      <c r="D152" s="17">
        <v>1</v>
      </c>
      <c r="E152" s="27">
        <v>796303</v>
      </c>
      <c r="F152" s="28">
        <f t="shared" si="4"/>
        <v>151297.57</v>
      </c>
      <c r="G152" s="28">
        <f t="shared" si="5"/>
        <v>947600.57000000007</v>
      </c>
      <c r="H152" s="185"/>
    </row>
    <row r="153" spans="1:8" x14ac:dyDescent="0.25">
      <c r="A153" s="15">
        <v>148</v>
      </c>
      <c r="B153" s="19" t="s">
        <v>182</v>
      </c>
      <c r="C153" s="20" t="s">
        <v>11</v>
      </c>
      <c r="D153" s="17">
        <v>1</v>
      </c>
      <c r="E153" s="27">
        <v>50354</v>
      </c>
      <c r="F153" s="28">
        <f t="shared" si="4"/>
        <v>9567.26</v>
      </c>
      <c r="G153" s="28">
        <f t="shared" si="5"/>
        <v>59921.26</v>
      </c>
      <c r="H153" s="185"/>
    </row>
    <row r="154" spans="1:8" x14ac:dyDescent="0.25">
      <c r="A154" s="15">
        <v>149</v>
      </c>
      <c r="B154" s="19" t="s">
        <v>183</v>
      </c>
      <c r="C154" s="20" t="s">
        <v>11</v>
      </c>
      <c r="D154" s="17">
        <v>1</v>
      </c>
      <c r="E154" s="27">
        <v>100708</v>
      </c>
      <c r="F154" s="28">
        <f t="shared" si="4"/>
        <v>19134.52</v>
      </c>
      <c r="G154" s="28">
        <f t="shared" si="5"/>
        <v>119842.52</v>
      </c>
      <c r="H154" s="185"/>
    </row>
    <row r="155" spans="1:8" x14ac:dyDescent="0.25">
      <c r="A155" s="15">
        <v>150</v>
      </c>
      <c r="B155" s="19" t="s">
        <v>184</v>
      </c>
      <c r="C155" s="20" t="s">
        <v>11</v>
      </c>
      <c r="D155" s="17">
        <v>1</v>
      </c>
      <c r="E155" s="27">
        <v>38992</v>
      </c>
      <c r="F155" s="28">
        <f t="shared" si="4"/>
        <v>7408.4800000000005</v>
      </c>
      <c r="G155" s="28">
        <f t="shared" si="5"/>
        <v>46400.480000000003</v>
      </c>
      <c r="H155" s="185"/>
    </row>
    <row r="156" spans="1:8" x14ac:dyDescent="0.25">
      <c r="A156" s="15">
        <v>151</v>
      </c>
      <c r="B156" s="19" t="s">
        <v>185</v>
      </c>
      <c r="C156" s="20" t="s">
        <v>11</v>
      </c>
      <c r="D156" s="17">
        <v>1</v>
      </c>
      <c r="E156" s="27">
        <v>110756</v>
      </c>
      <c r="F156" s="28">
        <f t="shared" si="4"/>
        <v>21043.64</v>
      </c>
      <c r="G156" s="28">
        <f t="shared" si="5"/>
        <v>131799.64000000001</v>
      </c>
      <c r="H156" s="185"/>
    </row>
    <row r="157" spans="1:8" x14ac:dyDescent="0.25">
      <c r="A157" s="15">
        <v>152</v>
      </c>
      <c r="B157" s="19" t="s">
        <v>186</v>
      </c>
      <c r="C157" s="20" t="s">
        <v>11</v>
      </c>
      <c r="D157" s="17">
        <v>1</v>
      </c>
      <c r="E157" s="27">
        <v>107395</v>
      </c>
      <c r="F157" s="28">
        <f t="shared" si="4"/>
        <v>20405.05</v>
      </c>
      <c r="G157" s="28">
        <f t="shared" si="5"/>
        <v>127800.05</v>
      </c>
      <c r="H157" s="185"/>
    </row>
    <row r="158" spans="1:8" x14ac:dyDescent="0.25">
      <c r="A158" s="15">
        <v>153</v>
      </c>
      <c r="B158" s="19" t="s">
        <v>187</v>
      </c>
      <c r="C158" s="20" t="s">
        <v>11</v>
      </c>
      <c r="D158" s="17">
        <v>1</v>
      </c>
      <c r="E158" s="27">
        <v>103361</v>
      </c>
      <c r="F158" s="28">
        <f t="shared" si="4"/>
        <v>19638.59</v>
      </c>
      <c r="G158" s="28">
        <f t="shared" si="5"/>
        <v>122999.59</v>
      </c>
      <c r="H158" s="185"/>
    </row>
    <row r="159" spans="1:8" x14ac:dyDescent="0.25">
      <c r="A159" s="15">
        <v>154</v>
      </c>
      <c r="B159" s="19" t="s">
        <v>188</v>
      </c>
      <c r="C159" s="20" t="s">
        <v>11</v>
      </c>
      <c r="D159" s="17">
        <v>1</v>
      </c>
      <c r="E159" s="27">
        <v>2400</v>
      </c>
      <c r="F159" s="28">
        <f t="shared" si="4"/>
        <v>456</v>
      </c>
      <c r="G159" s="28">
        <f t="shared" si="5"/>
        <v>2856</v>
      </c>
      <c r="H159" s="185"/>
    </row>
    <row r="160" spans="1:8" x14ac:dyDescent="0.25">
      <c r="A160" s="15">
        <v>155</v>
      </c>
      <c r="B160" s="19" t="s">
        <v>189</v>
      </c>
      <c r="C160" s="20" t="s">
        <v>11</v>
      </c>
      <c r="D160" s="17">
        <v>1</v>
      </c>
      <c r="E160" s="27">
        <v>6436</v>
      </c>
      <c r="F160" s="28">
        <f t="shared" si="4"/>
        <v>1222.8399999999999</v>
      </c>
      <c r="G160" s="28">
        <f t="shared" si="5"/>
        <v>7658.84</v>
      </c>
      <c r="H160" s="185"/>
    </row>
    <row r="161" spans="1:8" x14ac:dyDescent="0.25">
      <c r="A161" s="15">
        <v>156</v>
      </c>
      <c r="B161" s="19" t="s">
        <v>190</v>
      </c>
      <c r="C161" s="20" t="s">
        <v>76</v>
      </c>
      <c r="D161" s="17">
        <v>1</v>
      </c>
      <c r="E161" s="27">
        <v>20000</v>
      </c>
      <c r="F161" s="28">
        <f t="shared" si="4"/>
        <v>3800</v>
      </c>
      <c r="G161" s="28">
        <f t="shared" si="5"/>
        <v>23800</v>
      </c>
      <c r="H161" s="185"/>
    </row>
    <row r="162" spans="1:8" ht="24.95" customHeight="1" x14ac:dyDescent="0.25">
      <c r="A162" s="15">
        <v>157</v>
      </c>
      <c r="B162" s="19" t="s">
        <v>191</v>
      </c>
      <c r="C162" s="20" t="s">
        <v>76</v>
      </c>
      <c r="D162" s="17">
        <v>1</v>
      </c>
      <c r="E162" s="27">
        <v>157815</v>
      </c>
      <c r="F162" s="28">
        <f t="shared" si="4"/>
        <v>29984.85</v>
      </c>
      <c r="G162" s="28">
        <f t="shared" si="5"/>
        <v>187799.85</v>
      </c>
      <c r="H162" s="185"/>
    </row>
    <row r="163" spans="1:8" ht="24.95" customHeight="1" x14ac:dyDescent="0.25">
      <c r="A163" s="15">
        <v>158</v>
      </c>
      <c r="B163" s="19" t="s">
        <v>192</v>
      </c>
      <c r="C163" s="20" t="s">
        <v>87</v>
      </c>
      <c r="D163" s="17">
        <v>1</v>
      </c>
      <c r="E163" s="27">
        <v>1025664</v>
      </c>
      <c r="F163" s="28">
        <f t="shared" si="4"/>
        <v>194876.16</v>
      </c>
      <c r="G163" s="28">
        <f t="shared" si="5"/>
        <v>1220540.1599999999</v>
      </c>
      <c r="H163" s="185"/>
    </row>
    <row r="164" spans="1:8" x14ac:dyDescent="0.25">
      <c r="A164" s="15">
        <v>159</v>
      </c>
      <c r="B164" s="19" t="s">
        <v>193</v>
      </c>
      <c r="C164" s="20" t="s">
        <v>87</v>
      </c>
      <c r="D164" s="17">
        <v>1</v>
      </c>
      <c r="E164" s="27">
        <v>704824</v>
      </c>
      <c r="F164" s="28">
        <f t="shared" si="4"/>
        <v>133916.56</v>
      </c>
      <c r="G164" s="28">
        <f t="shared" si="5"/>
        <v>838740.56</v>
      </c>
      <c r="H164" s="185"/>
    </row>
    <row r="165" spans="1:8" x14ac:dyDescent="0.25">
      <c r="A165" s="15">
        <v>160</v>
      </c>
      <c r="B165" s="19" t="s">
        <v>194</v>
      </c>
      <c r="C165" s="20" t="s">
        <v>195</v>
      </c>
      <c r="D165" s="17">
        <v>1</v>
      </c>
      <c r="E165" s="27">
        <v>142689</v>
      </c>
      <c r="F165" s="28">
        <f t="shared" si="4"/>
        <v>27110.91</v>
      </c>
      <c r="G165" s="28">
        <f t="shared" si="5"/>
        <v>169799.91</v>
      </c>
      <c r="H165" s="185"/>
    </row>
    <row r="166" spans="1:8" x14ac:dyDescent="0.25">
      <c r="A166" s="15">
        <v>161</v>
      </c>
      <c r="B166" s="19" t="s">
        <v>196</v>
      </c>
      <c r="C166" s="20" t="s">
        <v>26</v>
      </c>
      <c r="D166" s="17">
        <v>1</v>
      </c>
      <c r="E166" s="27">
        <v>91597</v>
      </c>
      <c r="F166" s="28">
        <f t="shared" si="4"/>
        <v>17403.43</v>
      </c>
      <c r="G166" s="28">
        <f t="shared" si="5"/>
        <v>109000.43</v>
      </c>
      <c r="H166" s="185"/>
    </row>
    <row r="167" spans="1:8" x14ac:dyDescent="0.25">
      <c r="A167" s="15">
        <v>162</v>
      </c>
      <c r="B167" s="19" t="s">
        <v>197</v>
      </c>
      <c r="C167" s="20" t="s">
        <v>11</v>
      </c>
      <c r="D167" s="17">
        <v>1</v>
      </c>
      <c r="E167" s="27">
        <v>109076</v>
      </c>
      <c r="F167" s="28">
        <f t="shared" si="4"/>
        <v>20724.439999999999</v>
      </c>
      <c r="G167" s="28">
        <f t="shared" si="5"/>
        <v>129800.44</v>
      </c>
      <c r="H167" s="185"/>
    </row>
    <row r="168" spans="1:8" x14ac:dyDescent="0.25">
      <c r="A168" s="15">
        <v>163</v>
      </c>
      <c r="B168" s="19" t="s">
        <v>198</v>
      </c>
      <c r="C168" s="20" t="s">
        <v>195</v>
      </c>
      <c r="D168" s="17">
        <v>1</v>
      </c>
      <c r="E168" s="27">
        <v>625210</v>
      </c>
      <c r="F168" s="28">
        <f t="shared" si="4"/>
        <v>118789.9</v>
      </c>
      <c r="G168" s="28">
        <f t="shared" si="5"/>
        <v>743999.9</v>
      </c>
      <c r="H168" s="185"/>
    </row>
    <row r="169" spans="1:8" x14ac:dyDescent="0.25">
      <c r="A169" s="15">
        <v>164</v>
      </c>
      <c r="B169" s="19" t="s">
        <v>199</v>
      </c>
      <c r="C169" s="20" t="s">
        <v>11</v>
      </c>
      <c r="D169" s="17">
        <v>1</v>
      </c>
      <c r="E169" s="27">
        <v>21008</v>
      </c>
      <c r="F169" s="28">
        <f t="shared" si="4"/>
        <v>3991.52</v>
      </c>
      <c r="G169" s="28">
        <f t="shared" si="5"/>
        <v>24999.52</v>
      </c>
      <c r="H169" s="185"/>
    </row>
    <row r="170" spans="1:8" x14ac:dyDescent="0.25">
      <c r="A170" s="15">
        <v>165</v>
      </c>
      <c r="B170" s="19" t="s">
        <v>200</v>
      </c>
      <c r="C170" s="20" t="s">
        <v>11</v>
      </c>
      <c r="D170" s="17">
        <v>1</v>
      </c>
      <c r="E170" s="27">
        <v>1018319</v>
      </c>
      <c r="F170" s="28">
        <f t="shared" si="4"/>
        <v>193480.61000000002</v>
      </c>
      <c r="G170" s="28">
        <f t="shared" si="5"/>
        <v>1211799.6100000001</v>
      </c>
      <c r="H170" s="185"/>
    </row>
    <row r="171" spans="1:8" x14ac:dyDescent="0.25">
      <c r="A171" s="15">
        <v>166</v>
      </c>
      <c r="B171" s="19" t="s">
        <v>201</v>
      </c>
      <c r="C171" s="20" t="s">
        <v>11</v>
      </c>
      <c r="D171" s="17">
        <v>1</v>
      </c>
      <c r="E171" s="27">
        <v>75462</v>
      </c>
      <c r="F171" s="28">
        <f t="shared" si="4"/>
        <v>14337.78</v>
      </c>
      <c r="G171" s="28">
        <f t="shared" si="5"/>
        <v>89799.78</v>
      </c>
      <c r="H171" s="185"/>
    </row>
    <row r="172" spans="1:8" x14ac:dyDescent="0.25">
      <c r="A172" s="15">
        <v>167</v>
      </c>
      <c r="B172" s="19" t="s">
        <v>602</v>
      </c>
      <c r="C172" s="20" t="s">
        <v>11</v>
      </c>
      <c r="D172" s="17">
        <v>1</v>
      </c>
      <c r="E172" s="27">
        <v>58655</v>
      </c>
      <c r="F172" s="28">
        <f t="shared" si="4"/>
        <v>11144.45</v>
      </c>
      <c r="G172" s="28">
        <f t="shared" si="5"/>
        <v>69799.45</v>
      </c>
      <c r="H172" s="185"/>
    </row>
    <row r="173" spans="1:8" x14ac:dyDescent="0.25">
      <c r="A173" s="15">
        <v>168</v>
      </c>
      <c r="B173" s="19" t="s">
        <v>203</v>
      </c>
      <c r="C173" s="20" t="s">
        <v>76</v>
      </c>
      <c r="D173" s="17">
        <v>1</v>
      </c>
      <c r="E173" s="27">
        <v>58655</v>
      </c>
      <c r="F173" s="28">
        <f t="shared" si="4"/>
        <v>11144.45</v>
      </c>
      <c r="G173" s="28">
        <f t="shared" si="5"/>
        <v>69799.45</v>
      </c>
      <c r="H173" s="185"/>
    </row>
    <row r="174" spans="1:8" x14ac:dyDescent="0.25">
      <c r="A174" s="15">
        <v>169</v>
      </c>
      <c r="B174" s="19" t="s">
        <v>333</v>
      </c>
      <c r="C174" s="20" t="s">
        <v>87</v>
      </c>
      <c r="D174" s="17">
        <v>1</v>
      </c>
      <c r="E174" s="27">
        <v>335966</v>
      </c>
      <c r="F174" s="28">
        <f t="shared" si="4"/>
        <v>63833.54</v>
      </c>
      <c r="G174" s="28">
        <f t="shared" si="5"/>
        <v>399799.54</v>
      </c>
      <c r="H174" s="185"/>
    </row>
    <row r="175" spans="1:8" ht="24.95" customHeight="1" x14ac:dyDescent="0.25">
      <c r="A175" s="15">
        <v>170</v>
      </c>
      <c r="B175" s="19" t="s">
        <v>205</v>
      </c>
      <c r="C175" s="20" t="s">
        <v>11</v>
      </c>
      <c r="D175" s="17">
        <v>1</v>
      </c>
      <c r="E175" s="27">
        <v>0</v>
      </c>
      <c r="F175" s="28">
        <f t="shared" si="4"/>
        <v>0</v>
      </c>
      <c r="G175" s="28">
        <f t="shared" si="5"/>
        <v>0</v>
      </c>
      <c r="H175" s="185"/>
    </row>
    <row r="176" spans="1:8" ht="24.95" customHeight="1" x14ac:dyDescent="0.25">
      <c r="A176" s="15">
        <v>171</v>
      </c>
      <c r="B176" s="19" t="s">
        <v>206</v>
      </c>
      <c r="C176" s="20" t="s">
        <v>11</v>
      </c>
      <c r="D176" s="17">
        <v>1</v>
      </c>
      <c r="E176" s="27">
        <v>0</v>
      </c>
      <c r="F176" s="28">
        <f t="shared" si="4"/>
        <v>0</v>
      </c>
      <c r="G176" s="28">
        <f t="shared" si="5"/>
        <v>0</v>
      </c>
      <c r="H176" s="185"/>
    </row>
    <row r="177" spans="1:8" ht="24.95" customHeight="1" x14ac:dyDescent="0.25">
      <c r="A177" s="15">
        <v>172</v>
      </c>
      <c r="B177" s="19" t="s">
        <v>207</v>
      </c>
      <c r="C177" s="20" t="s">
        <v>11</v>
      </c>
      <c r="D177" s="17">
        <v>1</v>
      </c>
      <c r="E177" s="27">
        <v>29762</v>
      </c>
      <c r="F177" s="28">
        <f t="shared" si="4"/>
        <v>5654.78</v>
      </c>
      <c r="G177" s="28">
        <f t="shared" si="5"/>
        <v>35416.78</v>
      </c>
      <c r="H177" s="185"/>
    </row>
    <row r="178" spans="1:8" ht="24.95" customHeight="1" x14ac:dyDescent="0.25">
      <c r="A178" s="15">
        <v>173</v>
      </c>
      <c r="B178" s="19" t="s">
        <v>208</v>
      </c>
      <c r="C178" s="20" t="s">
        <v>34</v>
      </c>
      <c r="D178" s="17">
        <v>1</v>
      </c>
      <c r="E178" s="27">
        <v>90588</v>
      </c>
      <c r="F178" s="28">
        <f t="shared" si="4"/>
        <v>17211.72</v>
      </c>
      <c r="G178" s="28">
        <f t="shared" si="5"/>
        <v>107799.72</v>
      </c>
      <c r="H178" s="185"/>
    </row>
    <row r="179" spans="1:8" x14ac:dyDescent="0.25">
      <c r="A179" s="15">
        <v>174</v>
      </c>
      <c r="B179" s="19" t="s">
        <v>209</v>
      </c>
      <c r="C179" s="20" t="s">
        <v>92</v>
      </c>
      <c r="D179" s="17">
        <v>1</v>
      </c>
      <c r="E179" s="27">
        <v>0</v>
      </c>
      <c r="F179" s="28">
        <f t="shared" si="4"/>
        <v>0</v>
      </c>
      <c r="G179" s="28">
        <f t="shared" si="5"/>
        <v>0</v>
      </c>
      <c r="H179" s="185"/>
    </row>
    <row r="180" spans="1:8" ht="25.5" x14ac:dyDescent="0.25">
      <c r="A180" s="15">
        <v>175</v>
      </c>
      <c r="B180" s="19" t="s">
        <v>210</v>
      </c>
      <c r="C180" s="20" t="s">
        <v>11</v>
      </c>
      <c r="D180" s="17">
        <v>1</v>
      </c>
      <c r="E180" s="27">
        <v>0</v>
      </c>
      <c r="F180" s="28">
        <f t="shared" si="4"/>
        <v>0</v>
      </c>
      <c r="G180" s="28">
        <f t="shared" si="5"/>
        <v>0</v>
      </c>
      <c r="H180" s="185"/>
    </row>
    <row r="181" spans="1:8" ht="25.5" x14ac:dyDescent="0.25">
      <c r="A181" s="15">
        <v>176</v>
      </c>
      <c r="B181" s="19" t="s">
        <v>211</v>
      </c>
      <c r="C181" s="20" t="s">
        <v>11</v>
      </c>
      <c r="D181" s="17">
        <v>1</v>
      </c>
      <c r="E181" s="27">
        <v>0</v>
      </c>
      <c r="F181" s="28">
        <f t="shared" si="4"/>
        <v>0</v>
      </c>
      <c r="G181" s="28">
        <f t="shared" si="5"/>
        <v>0</v>
      </c>
      <c r="H181" s="185"/>
    </row>
    <row r="182" spans="1:8" x14ac:dyDescent="0.25">
      <c r="A182" s="15">
        <v>177</v>
      </c>
      <c r="B182" s="19" t="s">
        <v>212</v>
      </c>
      <c r="C182" s="20" t="s">
        <v>11</v>
      </c>
      <c r="D182" s="17">
        <v>1</v>
      </c>
      <c r="E182" s="27">
        <v>45210</v>
      </c>
      <c r="F182" s="28">
        <f t="shared" si="4"/>
        <v>8589.9</v>
      </c>
      <c r="G182" s="28">
        <f t="shared" si="5"/>
        <v>53799.9</v>
      </c>
      <c r="H182" s="185"/>
    </row>
    <row r="183" spans="1:8" x14ac:dyDescent="0.25">
      <c r="A183" s="15">
        <v>178</v>
      </c>
      <c r="B183" s="19" t="s">
        <v>603</v>
      </c>
      <c r="C183" s="20" t="s">
        <v>11</v>
      </c>
      <c r="D183" s="17">
        <v>1</v>
      </c>
      <c r="E183" s="27">
        <v>67059</v>
      </c>
      <c r="F183" s="28">
        <f t="shared" si="4"/>
        <v>12741.210000000001</v>
      </c>
      <c r="G183" s="28">
        <f t="shared" si="5"/>
        <v>79800.210000000006</v>
      </c>
      <c r="H183" s="185"/>
    </row>
    <row r="184" spans="1:8" x14ac:dyDescent="0.25">
      <c r="A184" s="15">
        <v>179</v>
      </c>
      <c r="B184" s="19" t="s">
        <v>214</v>
      </c>
      <c r="C184" s="20" t="s">
        <v>26</v>
      </c>
      <c r="D184" s="17">
        <v>1</v>
      </c>
      <c r="E184" s="27">
        <v>0</v>
      </c>
      <c r="F184" s="28">
        <f t="shared" si="4"/>
        <v>0</v>
      </c>
      <c r="G184" s="28">
        <f t="shared" si="5"/>
        <v>0</v>
      </c>
      <c r="H184" s="185"/>
    </row>
    <row r="185" spans="1:8" x14ac:dyDescent="0.25">
      <c r="A185" s="15">
        <v>180</v>
      </c>
      <c r="B185" s="19" t="s">
        <v>215</v>
      </c>
      <c r="C185" s="20" t="s">
        <v>11</v>
      </c>
      <c r="D185" s="17">
        <v>1</v>
      </c>
      <c r="E185" s="27">
        <v>2925882</v>
      </c>
      <c r="F185" s="28">
        <f t="shared" si="4"/>
        <v>555917.57999999996</v>
      </c>
      <c r="G185" s="28">
        <f t="shared" si="5"/>
        <v>3481799.58</v>
      </c>
      <c r="H185" s="185"/>
    </row>
    <row r="186" spans="1:8" x14ac:dyDescent="0.25">
      <c r="A186" s="15">
        <v>181</v>
      </c>
      <c r="B186" s="19" t="s">
        <v>216</v>
      </c>
      <c r="C186" s="20" t="s">
        <v>11</v>
      </c>
      <c r="D186" s="17">
        <v>1</v>
      </c>
      <c r="E186" s="27">
        <v>94958</v>
      </c>
      <c r="F186" s="28">
        <f t="shared" si="4"/>
        <v>18042.02</v>
      </c>
      <c r="G186" s="28">
        <f t="shared" si="5"/>
        <v>113000.02</v>
      </c>
      <c r="H186" s="185"/>
    </row>
    <row r="187" spans="1:8" x14ac:dyDescent="0.25">
      <c r="A187" s="15">
        <v>182</v>
      </c>
      <c r="B187" s="19" t="s">
        <v>217</v>
      </c>
      <c r="C187" s="20" t="s">
        <v>11</v>
      </c>
      <c r="D187" s="17">
        <v>1</v>
      </c>
      <c r="E187" s="27">
        <v>0</v>
      </c>
      <c r="F187" s="28">
        <f t="shared" si="4"/>
        <v>0</v>
      </c>
      <c r="G187" s="28">
        <f t="shared" si="5"/>
        <v>0</v>
      </c>
      <c r="H187" s="185"/>
    </row>
    <row r="188" spans="1:8" x14ac:dyDescent="0.25">
      <c r="A188" s="15">
        <v>183</v>
      </c>
      <c r="B188" s="19" t="s">
        <v>218</v>
      </c>
      <c r="C188" s="20" t="s">
        <v>11</v>
      </c>
      <c r="D188" s="17">
        <v>1</v>
      </c>
      <c r="E188" s="27">
        <v>0</v>
      </c>
      <c r="F188" s="28">
        <f t="shared" si="4"/>
        <v>0</v>
      </c>
      <c r="G188" s="28">
        <f t="shared" si="5"/>
        <v>0</v>
      </c>
      <c r="H188" s="185"/>
    </row>
    <row r="189" spans="1:8" x14ac:dyDescent="0.25">
      <c r="A189" s="15">
        <v>184</v>
      </c>
      <c r="B189" s="19" t="s">
        <v>604</v>
      </c>
      <c r="C189" s="20" t="s">
        <v>11</v>
      </c>
      <c r="D189" s="17">
        <v>1</v>
      </c>
      <c r="E189" s="27">
        <v>0</v>
      </c>
      <c r="F189" s="28">
        <f t="shared" si="4"/>
        <v>0</v>
      </c>
      <c r="G189" s="28">
        <f t="shared" si="5"/>
        <v>0</v>
      </c>
      <c r="H189" s="185"/>
    </row>
    <row r="190" spans="1:8" ht="24.95" customHeight="1" x14ac:dyDescent="0.25">
      <c r="A190" s="15">
        <v>185</v>
      </c>
      <c r="B190" s="19" t="s">
        <v>623</v>
      </c>
      <c r="C190" s="20" t="s">
        <v>11</v>
      </c>
      <c r="D190" s="17">
        <v>1</v>
      </c>
      <c r="E190" s="27">
        <v>83866</v>
      </c>
      <c r="F190" s="28">
        <f t="shared" si="4"/>
        <v>15934.54</v>
      </c>
      <c r="G190" s="28">
        <f t="shared" si="5"/>
        <v>99800.540000000008</v>
      </c>
      <c r="H190" s="185"/>
    </row>
    <row r="191" spans="1:8" ht="40.5" customHeight="1" x14ac:dyDescent="0.25">
      <c r="A191" s="15">
        <v>186</v>
      </c>
      <c r="B191" s="19" t="s">
        <v>221</v>
      </c>
      <c r="C191" s="20" t="s">
        <v>92</v>
      </c>
      <c r="D191" s="17">
        <v>1</v>
      </c>
      <c r="E191" s="27">
        <v>0</v>
      </c>
      <c r="F191" s="28">
        <f t="shared" si="4"/>
        <v>0</v>
      </c>
      <c r="G191" s="28">
        <f t="shared" si="5"/>
        <v>0</v>
      </c>
      <c r="H191" s="185"/>
    </row>
    <row r="192" spans="1:8" ht="24.95" customHeight="1" x14ac:dyDescent="0.25">
      <c r="A192" s="15">
        <v>187</v>
      </c>
      <c r="B192" s="19" t="s">
        <v>222</v>
      </c>
      <c r="C192" s="20" t="s">
        <v>11</v>
      </c>
      <c r="D192" s="17">
        <v>1</v>
      </c>
      <c r="E192" s="27">
        <v>0</v>
      </c>
      <c r="F192" s="28">
        <f t="shared" si="4"/>
        <v>0</v>
      </c>
      <c r="G192" s="28">
        <f t="shared" si="5"/>
        <v>0</v>
      </c>
      <c r="H192" s="185"/>
    </row>
    <row r="193" spans="1:8" x14ac:dyDescent="0.25">
      <c r="A193" s="15">
        <v>188</v>
      </c>
      <c r="B193" s="19" t="s">
        <v>223</v>
      </c>
      <c r="C193" s="20" t="s">
        <v>11</v>
      </c>
      <c r="D193" s="17">
        <v>1</v>
      </c>
      <c r="E193" s="27">
        <v>10400</v>
      </c>
      <c r="F193" s="28">
        <f t="shared" si="4"/>
        <v>1976</v>
      </c>
      <c r="G193" s="28">
        <f t="shared" si="5"/>
        <v>12376</v>
      </c>
      <c r="H193" s="185"/>
    </row>
    <row r="194" spans="1:8" x14ac:dyDescent="0.25">
      <c r="A194" s="15">
        <v>189</v>
      </c>
      <c r="B194" s="19" t="s">
        <v>224</v>
      </c>
      <c r="C194" s="20" t="s">
        <v>11</v>
      </c>
      <c r="D194" s="17">
        <v>1</v>
      </c>
      <c r="E194" s="27">
        <v>19200</v>
      </c>
      <c r="F194" s="28">
        <f t="shared" si="4"/>
        <v>3648</v>
      </c>
      <c r="G194" s="28">
        <f t="shared" si="5"/>
        <v>22848</v>
      </c>
      <c r="H194" s="185"/>
    </row>
    <row r="195" spans="1:8" x14ac:dyDescent="0.25">
      <c r="A195" s="15">
        <v>190</v>
      </c>
      <c r="B195" s="19" t="s">
        <v>225</v>
      </c>
      <c r="C195" s="20" t="s">
        <v>11</v>
      </c>
      <c r="D195" s="17">
        <v>1</v>
      </c>
      <c r="E195" s="27">
        <v>0</v>
      </c>
      <c r="F195" s="28">
        <f t="shared" si="4"/>
        <v>0</v>
      </c>
      <c r="G195" s="28">
        <f t="shared" si="5"/>
        <v>0</v>
      </c>
      <c r="H195" s="185"/>
    </row>
    <row r="196" spans="1:8" x14ac:dyDescent="0.25">
      <c r="A196" s="15">
        <v>191</v>
      </c>
      <c r="B196" s="19" t="s">
        <v>226</v>
      </c>
      <c r="C196" s="20" t="s">
        <v>227</v>
      </c>
      <c r="D196" s="17">
        <v>1</v>
      </c>
      <c r="E196" s="27">
        <v>0</v>
      </c>
      <c r="F196" s="28">
        <f t="shared" si="4"/>
        <v>0</v>
      </c>
      <c r="G196" s="28">
        <f t="shared" si="5"/>
        <v>0</v>
      </c>
      <c r="H196" s="185"/>
    </row>
    <row r="197" spans="1:8" x14ac:dyDescent="0.25">
      <c r="A197" s="15">
        <v>192</v>
      </c>
      <c r="B197" s="19" t="s">
        <v>228</v>
      </c>
      <c r="C197" s="20" t="s">
        <v>11</v>
      </c>
      <c r="D197" s="17">
        <v>1</v>
      </c>
      <c r="E197" s="27">
        <v>0</v>
      </c>
      <c r="F197" s="28">
        <f t="shared" si="4"/>
        <v>0</v>
      </c>
      <c r="G197" s="28">
        <f t="shared" si="5"/>
        <v>0</v>
      </c>
      <c r="H197" s="185"/>
    </row>
    <row r="198" spans="1:8" x14ac:dyDescent="0.25">
      <c r="A198" s="15">
        <v>193</v>
      </c>
      <c r="B198" s="19" t="s">
        <v>624</v>
      </c>
      <c r="C198" s="20" t="s">
        <v>11</v>
      </c>
      <c r="D198" s="17">
        <v>1</v>
      </c>
      <c r="E198" s="27">
        <v>113600</v>
      </c>
      <c r="F198" s="28">
        <f t="shared" si="4"/>
        <v>21584</v>
      </c>
      <c r="G198" s="28">
        <f t="shared" si="5"/>
        <v>135184</v>
      </c>
      <c r="H198" s="185"/>
    </row>
    <row r="199" spans="1:8" x14ac:dyDescent="0.25">
      <c r="A199" s="15">
        <v>194</v>
      </c>
      <c r="B199" s="19" t="s">
        <v>607</v>
      </c>
      <c r="C199" s="20" t="s">
        <v>11</v>
      </c>
      <c r="D199" s="17">
        <v>1</v>
      </c>
      <c r="E199" s="27">
        <v>42276</v>
      </c>
      <c r="F199" s="28">
        <f t="shared" ref="F199:F262" si="6">E199*0.19</f>
        <v>8032.4400000000005</v>
      </c>
      <c r="G199" s="28">
        <f t="shared" ref="G199:G262" si="7">E199+F199</f>
        <v>50308.44</v>
      </c>
      <c r="H199" s="185"/>
    </row>
    <row r="200" spans="1:8" x14ac:dyDescent="0.25">
      <c r="A200" s="15">
        <v>195</v>
      </c>
      <c r="B200" s="19" t="s">
        <v>231</v>
      </c>
      <c r="C200" s="20" t="s">
        <v>11</v>
      </c>
      <c r="D200" s="17">
        <v>1</v>
      </c>
      <c r="E200" s="27">
        <v>39600</v>
      </c>
      <c r="F200" s="28">
        <f t="shared" si="6"/>
        <v>7524</v>
      </c>
      <c r="G200" s="28">
        <f t="shared" si="7"/>
        <v>47124</v>
      </c>
      <c r="H200" s="185"/>
    </row>
    <row r="201" spans="1:8" x14ac:dyDescent="0.25">
      <c r="A201" s="15">
        <v>196</v>
      </c>
      <c r="B201" s="19" t="s">
        <v>625</v>
      </c>
      <c r="C201" s="20" t="s">
        <v>11</v>
      </c>
      <c r="D201" s="17">
        <v>1</v>
      </c>
      <c r="E201" s="27">
        <v>29508</v>
      </c>
      <c r="F201" s="28">
        <f t="shared" si="6"/>
        <v>5606.52</v>
      </c>
      <c r="G201" s="28">
        <f t="shared" si="7"/>
        <v>35114.520000000004</v>
      </c>
      <c r="H201" s="185"/>
    </row>
    <row r="202" spans="1:8" x14ac:dyDescent="0.25">
      <c r="A202" s="15">
        <v>197</v>
      </c>
      <c r="B202" s="19" t="s">
        <v>609</v>
      </c>
      <c r="C202" s="20" t="s">
        <v>11</v>
      </c>
      <c r="D202" s="17">
        <v>1</v>
      </c>
      <c r="E202" s="27">
        <v>42276</v>
      </c>
      <c r="F202" s="28">
        <f t="shared" si="6"/>
        <v>8032.4400000000005</v>
      </c>
      <c r="G202" s="28">
        <f t="shared" si="7"/>
        <v>50308.44</v>
      </c>
      <c r="H202" s="185"/>
    </row>
    <row r="203" spans="1:8" x14ac:dyDescent="0.25">
      <c r="A203" s="15">
        <v>198</v>
      </c>
      <c r="B203" s="19" t="s">
        <v>610</v>
      </c>
      <c r="C203" s="20" t="s">
        <v>11</v>
      </c>
      <c r="D203" s="17">
        <v>1</v>
      </c>
      <c r="E203" s="27">
        <v>80196</v>
      </c>
      <c r="F203" s="28">
        <f t="shared" si="6"/>
        <v>15237.24</v>
      </c>
      <c r="G203" s="28">
        <f t="shared" si="7"/>
        <v>95433.24</v>
      </c>
      <c r="H203" s="185"/>
    </row>
    <row r="204" spans="1:8" x14ac:dyDescent="0.25">
      <c r="A204" s="15">
        <v>199</v>
      </c>
      <c r="B204" s="19" t="s">
        <v>235</v>
      </c>
      <c r="C204" s="20" t="s">
        <v>11</v>
      </c>
      <c r="D204" s="17">
        <v>1</v>
      </c>
      <c r="E204" s="27">
        <v>191000</v>
      </c>
      <c r="F204" s="28">
        <f t="shared" si="6"/>
        <v>36290</v>
      </c>
      <c r="G204" s="28">
        <f t="shared" si="7"/>
        <v>227290</v>
      </c>
      <c r="H204" s="185"/>
    </row>
    <row r="205" spans="1:8" x14ac:dyDescent="0.25">
      <c r="A205" s="15">
        <v>200</v>
      </c>
      <c r="B205" s="19" t="s">
        <v>236</v>
      </c>
      <c r="C205" s="20" t="s">
        <v>11</v>
      </c>
      <c r="D205" s="17">
        <v>1</v>
      </c>
      <c r="E205" s="27">
        <v>34800</v>
      </c>
      <c r="F205" s="28">
        <f t="shared" si="6"/>
        <v>6612</v>
      </c>
      <c r="G205" s="28">
        <f t="shared" si="7"/>
        <v>41412</v>
      </c>
      <c r="H205" s="185"/>
    </row>
    <row r="206" spans="1:8" x14ac:dyDescent="0.25">
      <c r="A206" s="15">
        <v>201</v>
      </c>
      <c r="B206" s="19" t="s">
        <v>237</v>
      </c>
      <c r="C206" s="20" t="s">
        <v>11</v>
      </c>
      <c r="D206" s="17">
        <v>1</v>
      </c>
      <c r="E206" s="27">
        <v>10100</v>
      </c>
      <c r="F206" s="28">
        <f t="shared" si="6"/>
        <v>1919</v>
      </c>
      <c r="G206" s="28">
        <f t="shared" si="7"/>
        <v>12019</v>
      </c>
      <c r="H206" s="185"/>
    </row>
    <row r="207" spans="1:8" x14ac:dyDescent="0.25">
      <c r="A207" s="15">
        <v>202</v>
      </c>
      <c r="B207" s="19" t="s">
        <v>611</v>
      </c>
      <c r="C207" s="20" t="s">
        <v>11</v>
      </c>
      <c r="D207" s="17">
        <v>1</v>
      </c>
      <c r="E207" s="27">
        <v>15630</v>
      </c>
      <c r="F207" s="28">
        <f t="shared" si="6"/>
        <v>2969.7</v>
      </c>
      <c r="G207" s="28">
        <f t="shared" si="7"/>
        <v>18599.7</v>
      </c>
      <c r="H207" s="185"/>
    </row>
    <row r="208" spans="1:8" x14ac:dyDescent="0.25">
      <c r="A208" s="15">
        <v>203</v>
      </c>
      <c r="B208" s="19" t="s">
        <v>239</v>
      </c>
      <c r="C208" s="20" t="s">
        <v>11</v>
      </c>
      <c r="D208" s="17">
        <v>1</v>
      </c>
      <c r="E208" s="27">
        <v>55294</v>
      </c>
      <c r="F208" s="28">
        <f t="shared" si="6"/>
        <v>10505.86</v>
      </c>
      <c r="G208" s="28">
        <f t="shared" si="7"/>
        <v>65799.86</v>
      </c>
      <c r="H208" s="185"/>
    </row>
    <row r="209" spans="1:8" x14ac:dyDescent="0.25">
      <c r="A209" s="15">
        <v>204</v>
      </c>
      <c r="B209" s="19" t="s">
        <v>240</v>
      </c>
      <c r="C209" s="20" t="s">
        <v>11</v>
      </c>
      <c r="D209" s="17">
        <v>1</v>
      </c>
      <c r="E209" s="27">
        <v>46891</v>
      </c>
      <c r="F209" s="28">
        <f t="shared" si="6"/>
        <v>8909.2900000000009</v>
      </c>
      <c r="G209" s="28">
        <f t="shared" si="7"/>
        <v>55800.29</v>
      </c>
      <c r="H209" s="185"/>
    </row>
    <row r="210" spans="1:8" x14ac:dyDescent="0.25">
      <c r="A210" s="15">
        <v>205</v>
      </c>
      <c r="B210" s="19" t="s">
        <v>241</v>
      </c>
      <c r="C210" s="20" t="s">
        <v>11</v>
      </c>
      <c r="D210" s="17">
        <v>1</v>
      </c>
      <c r="E210" s="27">
        <v>403</v>
      </c>
      <c r="F210" s="28">
        <f t="shared" si="6"/>
        <v>76.570000000000007</v>
      </c>
      <c r="G210" s="28">
        <f t="shared" si="7"/>
        <v>479.57</v>
      </c>
      <c r="H210" s="185"/>
    </row>
    <row r="211" spans="1:8" x14ac:dyDescent="0.25">
      <c r="A211" s="15">
        <v>206</v>
      </c>
      <c r="B211" s="19" t="s">
        <v>242</v>
      </c>
      <c r="C211" s="20" t="s">
        <v>11</v>
      </c>
      <c r="D211" s="17">
        <v>1</v>
      </c>
      <c r="E211" s="27">
        <v>487</v>
      </c>
      <c r="F211" s="28">
        <f t="shared" si="6"/>
        <v>92.53</v>
      </c>
      <c r="G211" s="28">
        <f t="shared" si="7"/>
        <v>579.53</v>
      </c>
      <c r="H211" s="185"/>
    </row>
    <row r="212" spans="1:8" x14ac:dyDescent="0.25">
      <c r="A212" s="15">
        <v>207</v>
      </c>
      <c r="B212" s="19" t="s">
        <v>243</v>
      </c>
      <c r="C212" s="20" t="s">
        <v>26</v>
      </c>
      <c r="D212" s="17">
        <v>1</v>
      </c>
      <c r="E212" s="27">
        <v>201176</v>
      </c>
      <c r="F212" s="28">
        <f t="shared" si="6"/>
        <v>38223.440000000002</v>
      </c>
      <c r="G212" s="28">
        <f t="shared" si="7"/>
        <v>239399.44</v>
      </c>
      <c r="H212" s="185"/>
    </row>
    <row r="213" spans="1:8" x14ac:dyDescent="0.25">
      <c r="A213" s="15">
        <v>208</v>
      </c>
      <c r="B213" s="19" t="s">
        <v>244</v>
      </c>
      <c r="C213" s="20" t="s">
        <v>11</v>
      </c>
      <c r="D213" s="17">
        <v>1</v>
      </c>
      <c r="E213" s="27">
        <v>73782</v>
      </c>
      <c r="F213" s="28">
        <f t="shared" si="6"/>
        <v>14018.58</v>
      </c>
      <c r="G213" s="28">
        <f t="shared" si="7"/>
        <v>87800.58</v>
      </c>
      <c r="H213" s="185"/>
    </row>
    <row r="214" spans="1:8" x14ac:dyDescent="0.25">
      <c r="A214" s="15">
        <v>209</v>
      </c>
      <c r="B214" s="19" t="s">
        <v>245</v>
      </c>
      <c r="C214" s="20" t="s">
        <v>11</v>
      </c>
      <c r="D214" s="17">
        <v>1</v>
      </c>
      <c r="E214" s="27">
        <v>511200</v>
      </c>
      <c r="F214" s="28">
        <f t="shared" si="6"/>
        <v>97128</v>
      </c>
      <c r="G214" s="28">
        <f t="shared" si="7"/>
        <v>608328</v>
      </c>
      <c r="H214" s="185"/>
    </row>
    <row r="215" spans="1:8" ht="24.95" customHeight="1" x14ac:dyDescent="0.25">
      <c r="A215" s="15">
        <v>210</v>
      </c>
      <c r="B215" s="19" t="s">
        <v>246</v>
      </c>
      <c r="C215" s="20" t="s">
        <v>195</v>
      </c>
      <c r="D215" s="17">
        <v>1</v>
      </c>
      <c r="E215" s="27">
        <v>397583</v>
      </c>
      <c r="F215" s="28">
        <f t="shared" si="6"/>
        <v>75540.77</v>
      </c>
      <c r="G215" s="28">
        <f t="shared" si="7"/>
        <v>473123.77</v>
      </c>
      <c r="H215" s="185"/>
    </row>
    <row r="216" spans="1:8" x14ac:dyDescent="0.25">
      <c r="A216" s="15">
        <v>211</v>
      </c>
      <c r="B216" s="19" t="s">
        <v>247</v>
      </c>
      <c r="C216" s="20" t="s">
        <v>11</v>
      </c>
      <c r="D216" s="17">
        <v>1</v>
      </c>
      <c r="E216" s="27">
        <v>124202</v>
      </c>
      <c r="F216" s="28">
        <f t="shared" si="6"/>
        <v>23598.38</v>
      </c>
      <c r="G216" s="28">
        <f t="shared" si="7"/>
        <v>147800.38</v>
      </c>
      <c r="H216" s="185"/>
    </row>
    <row r="217" spans="1:8" x14ac:dyDescent="0.25">
      <c r="A217" s="15">
        <v>212</v>
      </c>
      <c r="B217" s="19" t="s">
        <v>248</v>
      </c>
      <c r="C217" s="20" t="s">
        <v>11</v>
      </c>
      <c r="D217" s="17">
        <v>1</v>
      </c>
      <c r="E217" s="27">
        <v>26723</v>
      </c>
      <c r="F217" s="28">
        <f t="shared" si="6"/>
        <v>5077.37</v>
      </c>
      <c r="G217" s="28">
        <f t="shared" si="7"/>
        <v>31800.37</v>
      </c>
      <c r="H217" s="185"/>
    </row>
    <row r="218" spans="1:8" x14ac:dyDescent="0.25">
      <c r="A218" s="15">
        <v>213</v>
      </c>
      <c r="B218" s="19" t="s">
        <v>612</v>
      </c>
      <c r="C218" s="20" t="s">
        <v>11</v>
      </c>
      <c r="D218" s="17">
        <v>1</v>
      </c>
      <c r="E218" s="27">
        <v>27059</v>
      </c>
      <c r="F218" s="28">
        <f t="shared" si="6"/>
        <v>5141.21</v>
      </c>
      <c r="G218" s="28">
        <f t="shared" si="7"/>
        <v>32200.21</v>
      </c>
      <c r="H218" s="185"/>
    </row>
    <row r="219" spans="1:8" x14ac:dyDescent="0.25">
      <c r="A219" s="15">
        <v>214</v>
      </c>
      <c r="B219" s="19" t="s">
        <v>250</v>
      </c>
      <c r="C219" s="20" t="s">
        <v>37</v>
      </c>
      <c r="D219" s="17">
        <v>1</v>
      </c>
      <c r="E219" s="27">
        <v>119871</v>
      </c>
      <c r="F219" s="28">
        <f t="shared" si="6"/>
        <v>22775.49</v>
      </c>
      <c r="G219" s="28">
        <f t="shared" si="7"/>
        <v>142646.49</v>
      </c>
      <c r="H219" s="185"/>
    </row>
    <row r="220" spans="1:8" x14ac:dyDescent="0.25">
      <c r="A220" s="15">
        <v>215</v>
      </c>
      <c r="B220" s="19" t="s">
        <v>251</v>
      </c>
      <c r="C220" s="20" t="s">
        <v>11</v>
      </c>
      <c r="D220" s="17">
        <v>1</v>
      </c>
      <c r="E220" s="27">
        <v>144202</v>
      </c>
      <c r="F220" s="28">
        <f t="shared" si="6"/>
        <v>27398.38</v>
      </c>
      <c r="G220" s="28">
        <f t="shared" si="7"/>
        <v>171600.38</v>
      </c>
      <c r="H220" s="185"/>
    </row>
    <row r="221" spans="1:8" x14ac:dyDescent="0.25">
      <c r="A221" s="15">
        <v>216</v>
      </c>
      <c r="B221" s="19" t="s">
        <v>252</v>
      </c>
      <c r="C221" s="20" t="s">
        <v>11</v>
      </c>
      <c r="D221" s="17">
        <v>1</v>
      </c>
      <c r="E221" s="27">
        <v>56975</v>
      </c>
      <c r="F221" s="28">
        <f t="shared" si="6"/>
        <v>10825.25</v>
      </c>
      <c r="G221" s="28">
        <f t="shared" si="7"/>
        <v>67800.25</v>
      </c>
      <c r="H221" s="185"/>
    </row>
    <row r="222" spans="1:8" x14ac:dyDescent="0.25">
      <c r="A222" s="15">
        <v>217</v>
      </c>
      <c r="B222" s="19" t="s">
        <v>253</v>
      </c>
      <c r="C222" s="20" t="s">
        <v>11</v>
      </c>
      <c r="D222" s="17">
        <v>1</v>
      </c>
      <c r="E222" s="27">
        <v>44000</v>
      </c>
      <c r="F222" s="28">
        <f t="shared" si="6"/>
        <v>8360</v>
      </c>
      <c r="G222" s="28">
        <f t="shared" si="7"/>
        <v>52360</v>
      </c>
      <c r="H222" s="185"/>
    </row>
    <row r="223" spans="1:8" x14ac:dyDescent="0.25">
      <c r="A223" s="15">
        <v>218</v>
      </c>
      <c r="B223" s="19" t="s">
        <v>254</v>
      </c>
      <c r="C223" s="20" t="s">
        <v>11</v>
      </c>
      <c r="D223" s="17">
        <v>1</v>
      </c>
      <c r="E223" s="27">
        <v>0</v>
      </c>
      <c r="F223" s="28">
        <f t="shared" si="6"/>
        <v>0</v>
      </c>
      <c r="G223" s="28">
        <f t="shared" si="7"/>
        <v>0</v>
      </c>
      <c r="H223" s="185"/>
    </row>
    <row r="224" spans="1:8" x14ac:dyDescent="0.25">
      <c r="A224" s="15">
        <v>219</v>
      </c>
      <c r="B224" s="19" t="s">
        <v>255</v>
      </c>
      <c r="C224" s="20" t="s">
        <v>48</v>
      </c>
      <c r="D224" s="17">
        <v>1</v>
      </c>
      <c r="E224" s="27">
        <v>35126</v>
      </c>
      <c r="F224" s="28">
        <f t="shared" si="6"/>
        <v>6673.9400000000005</v>
      </c>
      <c r="G224" s="28">
        <f t="shared" si="7"/>
        <v>41799.94</v>
      </c>
      <c r="H224" s="185"/>
    </row>
    <row r="225" spans="1:8" x14ac:dyDescent="0.25">
      <c r="A225" s="15">
        <v>220</v>
      </c>
      <c r="B225" s="19" t="s">
        <v>256</v>
      </c>
      <c r="C225" s="20" t="s">
        <v>11</v>
      </c>
      <c r="D225" s="17">
        <v>1</v>
      </c>
      <c r="E225" s="27">
        <v>53962</v>
      </c>
      <c r="F225" s="28">
        <f t="shared" si="6"/>
        <v>10252.780000000001</v>
      </c>
      <c r="G225" s="28">
        <f t="shared" si="7"/>
        <v>64214.78</v>
      </c>
      <c r="H225" s="185"/>
    </row>
    <row r="226" spans="1:8" x14ac:dyDescent="0.25">
      <c r="A226" s="15">
        <v>221</v>
      </c>
      <c r="B226" s="19" t="s">
        <v>257</v>
      </c>
      <c r="C226" s="20" t="s">
        <v>48</v>
      </c>
      <c r="D226" s="17">
        <v>1</v>
      </c>
      <c r="E226" s="27">
        <v>46891</v>
      </c>
      <c r="F226" s="28">
        <f t="shared" si="6"/>
        <v>8909.2900000000009</v>
      </c>
      <c r="G226" s="28">
        <f t="shared" si="7"/>
        <v>55800.29</v>
      </c>
      <c r="H226" s="185"/>
    </row>
    <row r="227" spans="1:8" x14ac:dyDescent="0.25">
      <c r="A227" s="15">
        <v>222</v>
      </c>
      <c r="B227" s="19" t="s">
        <v>258</v>
      </c>
      <c r="C227" s="20" t="s">
        <v>11</v>
      </c>
      <c r="D227" s="17">
        <v>1</v>
      </c>
      <c r="E227" s="27">
        <v>10256</v>
      </c>
      <c r="F227" s="28">
        <f t="shared" si="6"/>
        <v>1948.64</v>
      </c>
      <c r="G227" s="28">
        <f t="shared" si="7"/>
        <v>12204.64</v>
      </c>
      <c r="H227" s="185"/>
    </row>
    <row r="228" spans="1:8" x14ac:dyDescent="0.25">
      <c r="A228" s="15">
        <v>223</v>
      </c>
      <c r="B228" s="19" t="s">
        <v>259</v>
      </c>
      <c r="C228" s="20" t="s">
        <v>11</v>
      </c>
      <c r="D228" s="17">
        <v>1</v>
      </c>
      <c r="E228" s="27">
        <v>74400</v>
      </c>
      <c r="F228" s="28">
        <f t="shared" si="6"/>
        <v>14136</v>
      </c>
      <c r="G228" s="28">
        <f t="shared" si="7"/>
        <v>88536</v>
      </c>
      <c r="H228" s="185"/>
    </row>
    <row r="229" spans="1:8" x14ac:dyDescent="0.25">
      <c r="A229" s="15">
        <v>224</v>
      </c>
      <c r="B229" s="19" t="s">
        <v>260</v>
      </c>
      <c r="C229" s="20" t="s">
        <v>11</v>
      </c>
      <c r="D229" s="17">
        <v>1</v>
      </c>
      <c r="E229" s="27">
        <v>107800</v>
      </c>
      <c r="F229" s="28">
        <f t="shared" si="6"/>
        <v>20482</v>
      </c>
      <c r="G229" s="28">
        <f t="shared" si="7"/>
        <v>128282</v>
      </c>
      <c r="H229" s="185"/>
    </row>
    <row r="230" spans="1:8" ht="25.5" x14ac:dyDescent="0.25">
      <c r="A230" s="15">
        <v>225</v>
      </c>
      <c r="B230" s="19" t="s">
        <v>626</v>
      </c>
      <c r="C230" s="20" t="s">
        <v>11</v>
      </c>
      <c r="D230" s="17">
        <v>1</v>
      </c>
      <c r="E230" s="27">
        <v>2198000</v>
      </c>
      <c r="F230" s="28">
        <f t="shared" si="6"/>
        <v>417620</v>
      </c>
      <c r="G230" s="28">
        <f t="shared" si="7"/>
        <v>2615620</v>
      </c>
      <c r="H230" s="185"/>
    </row>
    <row r="231" spans="1:8" x14ac:dyDescent="0.25">
      <c r="A231" s="15">
        <v>226</v>
      </c>
      <c r="B231" s="19" t="s">
        <v>262</v>
      </c>
      <c r="C231" s="20" t="s">
        <v>11</v>
      </c>
      <c r="D231" s="17">
        <v>1</v>
      </c>
      <c r="E231" s="27">
        <v>10124</v>
      </c>
      <c r="F231" s="28">
        <f t="shared" si="6"/>
        <v>1923.56</v>
      </c>
      <c r="G231" s="28">
        <f t="shared" si="7"/>
        <v>12047.56</v>
      </c>
      <c r="H231" s="185"/>
    </row>
    <row r="232" spans="1:8" x14ac:dyDescent="0.25">
      <c r="A232" s="15">
        <v>227</v>
      </c>
      <c r="B232" s="19" t="s">
        <v>263</v>
      </c>
      <c r="C232" s="20" t="s">
        <v>11</v>
      </c>
      <c r="D232" s="17">
        <v>1</v>
      </c>
      <c r="E232" s="27">
        <v>6462</v>
      </c>
      <c r="F232" s="28">
        <f t="shared" si="6"/>
        <v>1227.78</v>
      </c>
      <c r="G232" s="28">
        <f t="shared" si="7"/>
        <v>7689.78</v>
      </c>
      <c r="H232" s="185"/>
    </row>
    <row r="233" spans="1:8" ht="25.5" x14ac:dyDescent="0.25">
      <c r="A233" s="15">
        <v>228</v>
      </c>
      <c r="B233" s="19" t="s">
        <v>264</v>
      </c>
      <c r="C233" s="20" t="s">
        <v>11</v>
      </c>
      <c r="D233" s="17">
        <v>1</v>
      </c>
      <c r="E233" s="27">
        <v>33445</v>
      </c>
      <c r="F233" s="28">
        <f t="shared" si="6"/>
        <v>6354.55</v>
      </c>
      <c r="G233" s="28">
        <f t="shared" si="7"/>
        <v>39799.550000000003</v>
      </c>
      <c r="H233" s="185"/>
    </row>
    <row r="234" spans="1:8" x14ac:dyDescent="0.25">
      <c r="A234" s="15">
        <v>229</v>
      </c>
      <c r="B234" s="19" t="s">
        <v>265</v>
      </c>
      <c r="C234" s="20" t="s">
        <v>11</v>
      </c>
      <c r="D234" s="17">
        <v>1</v>
      </c>
      <c r="E234" s="27">
        <v>41800</v>
      </c>
      <c r="F234" s="28">
        <f t="shared" si="6"/>
        <v>7942</v>
      </c>
      <c r="G234" s="28">
        <f t="shared" si="7"/>
        <v>49742</v>
      </c>
      <c r="H234" s="185"/>
    </row>
    <row r="235" spans="1:8" x14ac:dyDescent="0.25">
      <c r="A235" s="15">
        <v>230</v>
      </c>
      <c r="B235" s="19" t="s">
        <v>266</v>
      </c>
      <c r="C235" s="20" t="s">
        <v>11</v>
      </c>
      <c r="D235" s="17">
        <v>1</v>
      </c>
      <c r="E235" s="27">
        <v>6030</v>
      </c>
      <c r="F235" s="28">
        <f t="shared" si="6"/>
        <v>1145.7</v>
      </c>
      <c r="G235" s="28">
        <f t="shared" si="7"/>
        <v>7175.7</v>
      </c>
      <c r="H235" s="185"/>
    </row>
    <row r="236" spans="1:8" x14ac:dyDescent="0.25">
      <c r="A236" s="15">
        <v>231</v>
      </c>
      <c r="B236" s="19" t="s">
        <v>267</v>
      </c>
      <c r="C236" s="20" t="s">
        <v>11</v>
      </c>
      <c r="D236" s="17">
        <v>1</v>
      </c>
      <c r="E236" s="27">
        <v>3529</v>
      </c>
      <c r="F236" s="28">
        <f t="shared" si="6"/>
        <v>670.51</v>
      </c>
      <c r="G236" s="28">
        <f t="shared" si="7"/>
        <v>4199.51</v>
      </c>
      <c r="H236" s="185"/>
    </row>
    <row r="237" spans="1:8" x14ac:dyDescent="0.25">
      <c r="A237" s="15">
        <v>232</v>
      </c>
      <c r="B237" s="19" t="s">
        <v>268</v>
      </c>
      <c r="C237" s="20" t="s">
        <v>11</v>
      </c>
      <c r="D237" s="17">
        <v>1</v>
      </c>
      <c r="E237" s="27">
        <v>2521</v>
      </c>
      <c r="F237" s="28">
        <f t="shared" si="6"/>
        <v>478.99</v>
      </c>
      <c r="G237" s="28">
        <f t="shared" si="7"/>
        <v>2999.99</v>
      </c>
      <c r="H237" s="185"/>
    </row>
    <row r="238" spans="1:8" x14ac:dyDescent="0.25">
      <c r="A238" s="15">
        <v>233</v>
      </c>
      <c r="B238" s="19" t="s">
        <v>269</v>
      </c>
      <c r="C238" s="20" t="s">
        <v>11</v>
      </c>
      <c r="D238" s="17">
        <v>1</v>
      </c>
      <c r="E238" s="27">
        <v>139328</v>
      </c>
      <c r="F238" s="28">
        <f t="shared" si="6"/>
        <v>26472.32</v>
      </c>
      <c r="G238" s="28">
        <f t="shared" si="7"/>
        <v>165800.32000000001</v>
      </c>
      <c r="H238" s="185"/>
    </row>
    <row r="239" spans="1:8" x14ac:dyDescent="0.25">
      <c r="A239" s="15">
        <v>234</v>
      </c>
      <c r="B239" s="19" t="s">
        <v>270</v>
      </c>
      <c r="C239" s="20" t="s">
        <v>11</v>
      </c>
      <c r="D239" s="17">
        <v>1</v>
      </c>
      <c r="E239" s="27">
        <v>11597</v>
      </c>
      <c r="F239" s="28">
        <f t="shared" si="6"/>
        <v>2203.4299999999998</v>
      </c>
      <c r="G239" s="28">
        <f t="shared" si="7"/>
        <v>13800.43</v>
      </c>
      <c r="H239" s="185"/>
    </row>
    <row r="240" spans="1:8" x14ac:dyDescent="0.25">
      <c r="A240" s="15">
        <v>235</v>
      </c>
      <c r="B240" s="19" t="s">
        <v>613</v>
      </c>
      <c r="C240" s="20" t="s">
        <v>34</v>
      </c>
      <c r="D240" s="17">
        <v>1</v>
      </c>
      <c r="E240" s="27">
        <v>16639</v>
      </c>
      <c r="F240" s="28">
        <f t="shared" si="6"/>
        <v>3161.41</v>
      </c>
      <c r="G240" s="28">
        <f t="shared" si="7"/>
        <v>19800.41</v>
      </c>
      <c r="H240" s="185"/>
    </row>
    <row r="241" spans="1:8" ht="24.95" customHeight="1" x14ac:dyDescent="0.25">
      <c r="A241" s="15">
        <v>236</v>
      </c>
      <c r="B241" s="19" t="s">
        <v>272</v>
      </c>
      <c r="C241" s="20" t="s">
        <v>11</v>
      </c>
      <c r="D241" s="17">
        <v>1</v>
      </c>
      <c r="E241" s="27">
        <v>2689</v>
      </c>
      <c r="F241" s="28">
        <f t="shared" si="6"/>
        <v>510.91</v>
      </c>
      <c r="G241" s="28">
        <f t="shared" si="7"/>
        <v>3199.91</v>
      </c>
      <c r="H241" s="185"/>
    </row>
    <row r="242" spans="1:8" x14ac:dyDescent="0.25">
      <c r="A242" s="15">
        <v>237</v>
      </c>
      <c r="B242" s="19" t="s">
        <v>273</v>
      </c>
      <c r="C242" s="20" t="s">
        <v>11</v>
      </c>
      <c r="D242" s="17">
        <v>1</v>
      </c>
      <c r="E242" s="27">
        <v>637</v>
      </c>
      <c r="F242" s="28">
        <f t="shared" si="6"/>
        <v>121.03</v>
      </c>
      <c r="G242" s="28">
        <f t="shared" si="7"/>
        <v>758.03</v>
      </c>
      <c r="H242" s="185"/>
    </row>
    <row r="243" spans="1:8" x14ac:dyDescent="0.25">
      <c r="A243" s="15">
        <v>238</v>
      </c>
      <c r="B243" s="19" t="s">
        <v>614</v>
      </c>
      <c r="C243" s="20" t="s">
        <v>11</v>
      </c>
      <c r="D243" s="17">
        <v>1</v>
      </c>
      <c r="E243" s="27">
        <v>2745</v>
      </c>
      <c r="F243" s="28">
        <f t="shared" si="6"/>
        <v>521.54999999999995</v>
      </c>
      <c r="G243" s="28">
        <f t="shared" si="7"/>
        <v>3266.55</v>
      </c>
      <c r="H243" s="185"/>
    </row>
    <row r="244" spans="1:8" x14ac:dyDescent="0.25">
      <c r="A244" s="15">
        <v>239</v>
      </c>
      <c r="B244" s="19" t="s">
        <v>275</v>
      </c>
      <c r="C244" s="20" t="s">
        <v>11</v>
      </c>
      <c r="D244" s="17">
        <v>1</v>
      </c>
      <c r="E244" s="27">
        <v>86</v>
      </c>
      <c r="F244" s="28">
        <f t="shared" si="6"/>
        <v>16.34</v>
      </c>
      <c r="G244" s="28">
        <f t="shared" si="7"/>
        <v>102.34</v>
      </c>
      <c r="H244" s="185"/>
    </row>
    <row r="245" spans="1:8" x14ac:dyDescent="0.25">
      <c r="A245" s="15">
        <v>240</v>
      </c>
      <c r="B245" s="19" t="s">
        <v>276</v>
      </c>
      <c r="C245" s="20" t="s">
        <v>11</v>
      </c>
      <c r="D245" s="17">
        <v>1</v>
      </c>
      <c r="E245" s="27">
        <v>304</v>
      </c>
      <c r="F245" s="28">
        <f t="shared" si="6"/>
        <v>57.76</v>
      </c>
      <c r="G245" s="28">
        <f t="shared" si="7"/>
        <v>361.76</v>
      </c>
      <c r="H245" s="185"/>
    </row>
    <row r="246" spans="1:8" x14ac:dyDescent="0.25">
      <c r="A246" s="15">
        <v>241</v>
      </c>
      <c r="B246" s="19" t="s">
        <v>277</v>
      </c>
      <c r="C246" s="20" t="s">
        <v>11</v>
      </c>
      <c r="D246" s="17">
        <v>1</v>
      </c>
      <c r="E246" s="27">
        <v>115693</v>
      </c>
      <c r="F246" s="28">
        <f t="shared" si="6"/>
        <v>21981.670000000002</v>
      </c>
      <c r="G246" s="28">
        <f t="shared" si="7"/>
        <v>137674.67000000001</v>
      </c>
      <c r="H246" s="185"/>
    </row>
    <row r="247" spans="1:8" ht="24.95" customHeight="1" x14ac:dyDescent="0.25">
      <c r="A247" s="15">
        <v>242</v>
      </c>
      <c r="B247" s="19" t="s">
        <v>278</v>
      </c>
      <c r="C247" s="20" t="s">
        <v>11</v>
      </c>
      <c r="D247" s="17">
        <v>1</v>
      </c>
      <c r="E247" s="27">
        <v>78842</v>
      </c>
      <c r="F247" s="28">
        <f t="shared" si="6"/>
        <v>14979.98</v>
      </c>
      <c r="G247" s="28">
        <f t="shared" si="7"/>
        <v>93821.98</v>
      </c>
      <c r="H247" s="185"/>
    </row>
    <row r="248" spans="1:8" x14ac:dyDescent="0.25">
      <c r="A248" s="15">
        <v>243</v>
      </c>
      <c r="B248" s="19" t="s">
        <v>279</v>
      </c>
      <c r="C248" s="20" t="s">
        <v>11</v>
      </c>
      <c r="D248" s="17">
        <v>1</v>
      </c>
      <c r="E248" s="27">
        <v>11261</v>
      </c>
      <c r="F248" s="28">
        <f t="shared" si="6"/>
        <v>2139.59</v>
      </c>
      <c r="G248" s="28">
        <f t="shared" si="7"/>
        <v>13400.59</v>
      </c>
      <c r="H248" s="185"/>
    </row>
    <row r="249" spans="1:8" x14ac:dyDescent="0.25">
      <c r="A249" s="15">
        <v>244</v>
      </c>
      <c r="B249" s="19" t="s">
        <v>280</v>
      </c>
      <c r="C249" s="20" t="s">
        <v>11</v>
      </c>
      <c r="D249" s="17">
        <v>1</v>
      </c>
      <c r="E249" s="27">
        <v>75462</v>
      </c>
      <c r="F249" s="28">
        <f t="shared" si="6"/>
        <v>14337.78</v>
      </c>
      <c r="G249" s="28">
        <f t="shared" si="7"/>
        <v>89799.78</v>
      </c>
      <c r="H249" s="185"/>
    </row>
    <row r="250" spans="1:8" x14ac:dyDescent="0.25">
      <c r="A250" s="15">
        <v>245</v>
      </c>
      <c r="B250" s="19" t="s">
        <v>281</v>
      </c>
      <c r="C250" s="20" t="s">
        <v>11</v>
      </c>
      <c r="D250" s="17">
        <v>1</v>
      </c>
      <c r="E250" s="27">
        <v>126050</v>
      </c>
      <c r="F250" s="28">
        <f t="shared" si="6"/>
        <v>23949.5</v>
      </c>
      <c r="G250" s="28">
        <f t="shared" si="7"/>
        <v>149999.5</v>
      </c>
      <c r="H250" s="185"/>
    </row>
    <row r="251" spans="1:8" x14ac:dyDescent="0.25">
      <c r="A251" s="15">
        <v>246</v>
      </c>
      <c r="B251" s="19" t="s">
        <v>282</v>
      </c>
      <c r="C251" s="20" t="s">
        <v>11</v>
      </c>
      <c r="D251" s="17">
        <v>1</v>
      </c>
      <c r="E251" s="27">
        <v>117479</v>
      </c>
      <c r="F251" s="28">
        <f t="shared" si="6"/>
        <v>22321.010000000002</v>
      </c>
      <c r="G251" s="28">
        <f t="shared" si="7"/>
        <v>139800.01</v>
      </c>
      <c r="H251" s="185"/>
    </row>
    <row r="252" spans="1:8" x14ac:dyDescent="0.25">
      <c r="A252" s="15">
        <v>247</v>
      </c>
      <c r="B252" s="19" t="s">
        <v>283</v>
      </c>
      <c r="C252" s="20" t="s">
        <v>11</v>
      </c>
      <c r="D252" s="17">
        <v>1</v>
      </c>
      <c r="E252" s="27">
        <v>90588</v>
      </c>
      <c r="F252" s="28">
        <f t="shared" si="6"/>
        <v>17211.72</v>
      </c>
      <c r="G252" s="28">
        <f t="shared" si="7"/>
        <v>107799.72</v>
      </c>
      <c r="H252" s="185"/>
    </row>
    <row r="253" spans="1:8" x14ac:dyDescent="0.25">
      <c r="A253" s="15">
        <v>248</v>
      </c>
      <c r="B253" s="19" t="s">
        <v>284</v>
      </c>
      <c r="C253" s="20" t="s">
        <v>11</v>
      </c>
      <c r="D253" s="17">
        <v>1</v>
      </c>
      <c r="E253" s="27">
        <v>205000</v>
      </c>
      <c r="F253" s="28">
        <f t="shared" si="6"/>
        <v>38950</v>
      </c>
      <c r="G253" s="28">
        <f t="shared" si="7"/>
        <v>243950</v>
      </c>
      <c r="H253" s="185"/>
    </row>
    <row r="254" spans="1:8" x14ac:dyDescent="0.25">
      <c r="A254" s="15">
        <v>249</v>
      </c>
      <c r="B254" s="19" t="s">
        <v>285</v>
      </c>
      <c r="C254" s="20" t="s">
        <v>11</v>
      </c>
      <c r="D254" s="17">
        <v>1</v>
      </c>
      <c r="E254" s="27">
        <v>270773</v>
      </c>
      <c r="F254" s="28">
        <f t="shared" si="6"/>
        <v>51446.87</v>
      </c>
      <c r="G254" s="28">
        <f t="shared" si="7"/>
        <v>322219.87</v>
      </c>
      <c r="H254" s="185"/>
    </row>
    <row r="255" spans="1:8" x14ac:dyDescent="0.25">
      <c r="A255" s="15">
        <v>250</v>
      </c>
      <c r="B255" s="19" t="s">
        <v>286</v>
      </c>
      <c r="C255" s="20" t="s">
        <v>11</v>
      </c>
      <c r="D255" s="17">
        <v>1</v>
      </c>
      <c r="E255" s="27">
        <v>333277</v>
      </c>
      <c r="F255" s="28">
        <f t="shared" si="6"/>
        <v>63322.63</v>
      </c>
      <c r="G255" s="28">
        <f t="shared" si="7"/>
        <v>396599.63</v>
      </c>
      <c r="H255" s="185"/>
    </row>
    <row r="256" spans="1:8" x14ac:dyDescent="0.25">
      <c r="A256" s="15">
        <v>251</v>
      </c>
      <c r="B256" s="19" t="s">
        <v>287</v>
      </c>
      <c r="C256" s="20" t="s">
        <v>11</v>
      </c>
      <c r="D256" s="17">
        <v>1</v>
      </c>
      <c r="E256" s="27">
        <v>9818</v>
      </c>
      <c r="F256" s="28">
        <f t="shared" si="6"/>
        <v>1865.42</v>
      </c>
      <c r="G256" s="28">
        <f t="shared" si="7"/>
        <v>11683.42</v>
      </c>
      <c r="H256" s="185"/>
    </row>
    <row r="257" spans="1:8" x14ac:dyDescent="0.25">
      <c r="A257" s="15">
        <v>252</v>
      </c>
      <c r="B257" s="19" t="s">
        <v>288</v>
      </c>
      <c r="C257" s="20" t="s">
        <v>11</v>
      </c>
      <c r="D257" s="17">
        <v>1</v>
      </c>
      <c r="E257" s="27">
        <v>28071</v>
      </c>
      <c r="F257" s="28">
        <f t="shared" si="6"/>
        <v>5333.49</v>
      </c>
      <c r="G257" s="28">
        <f t="shared" si="7"/>
        <v>33404.49</v>
      </c>
      <c r="H257" s="185"/>
    </row>
    <row r="258" spans="1:8" x14ac:dyDescent="0.25">
      <c r="A258" s="15">
        <v>253</v>
      </c>
      <c r="B258" s="19" t="s">
        <v>289</v>
      </c>
      <c r="C258" s="20" t="s">
        <v>11</v>
      </c>
      <c r="D258" s="17">
        <v>1</v>
      </c>
      <c r="E258" s="27">
        <v>92437</v>
      </c>
      <c r="F258" s="28">
        <f t="shared" si="6"/>
        <v>17563.03</v>
      </c>
      <c r="G258" s="28">
        <f t="shared" si="7"/>
        <v>110000.03</v>
      </c>
      <c r="H258" s="185"/>
    </row>
    <row r="259" spans="1:8" x14ac:dyDescent="0.25">
      <c r="A259" s="15">
        <v>254</v>
      </c>
      <c r="B259" s="19" t="s">
        <v>290</v>
      </c>
      <c r="C259" s="20" t="s">
        <v>11</v>
      </c>
      <c r="D259" s="17">
        <v>1</v>
      </c>
      <c r="E259" s="27">
        <v>276000</v>
      </c>
      <c r="F259" s="28">
        <f t="shared" si="6"/>
        <v>52440</v>
      </c>
      <c r="G259" s="28">
        <f t="shared" si="7"/>
        <v>328440</v>
      </c>
      <c r="H259" s="185"/>
    </row>
    <row r="260" spans="1:8" x14ac:dyDescent="0.25">
      <c r="A260" s="15">
        <v>255</v>
      </c>
      <c r="B260" s="19" t="s">
        <v>291</v>
      </c>
      <c r="C260" s="20" t="s">
        <v>11</v>
      </c>
      <c r="D260" s="17">
        <v>1</v>
      </c>
      <c r="E260" s="27">
        <v>6134</v>
      </c>
      <c r="F260" s="28">
        <f t="shared" si="6"/>
        <v>1165.46</v>
      </c>
      <c r="G260" s="28">
        <f t="shared" si="7"/>
        <v>7299.46</v>
      </c>
      <c r="H260" s="185"/>
    </row>
    <row r="261" spans="1:8" x14ac:dyDescent="0.25">
      <c r="A261" s="15">
        <v>256</v>
      </c>
      <c r="B261" s="19" t="s">
        <v>292</v>
      </c>
      <c r="C261" s="20" t="s">
        <v>11</v>
      </c>
      <c r="D261" s="17">
        <v>1</v>
      </c>
      <c r="E261" s="27">
        <v>3361</v>
      </c>
      <c r="F261" s="28">
        <f t="shared" si="6"/>
        <v>638.59</v>
      </c>
      <c r="G261" s="28">
        <f t="shared" si="7"/>
        <v>3999.59</v>
      </c>
      <c r="H261" s="185"/>
    </row>
    <row r="262" spans="1:8" x14ac:dyDescent="0.25">
      <c r="A262" s="15">
        <v>257</v>
      </c>
      <c r="B262" s="19" t="s">
        <v>293</v>
      </c>
      <c r="C262" s="20" t="s">
        <v>11</v>
      </c>
      <c r="D262" s="17">
        <v>1</v>
      </c>
      <c r="E262" s="27">
        <v>4202</v>
      </c>
      <c r="F262" s="28">
        <f t="shared" si="6"/>
        <v>798.38</v>
      </c>
      <c r="G262" s="28">
        <f t="shared" si="7"/>
        <v>5000.38</v>
      </c>
      <c r="H262" s="185"/>
    </row>
    <row r="263" spans="1:8" x14ac:dyDescent="0.25">
      <c r="A263" s="15">
        <v>258</v>
      </c>
      <c r="B263" s="19" t="s">
        <v>294</v>
      </c>
      <c r="C263" s="20" t="s">
        <v>11</v>
      </c>
      <c r="D263" s="17">
        <v>1</v>
      </c>
      <c r="E263" s="27">
        <v>177000</v>
      </c>
      <c r="F263" s="28">
        <f t="shared" ref="F263:F268" si="8">E263*0.19</f>
        <v>33630</v>
      </c>
      <c r="G263" s="28">
        <f t="shared" ref="G263:G268" si="9">E263+F263</f>
        <v>210630</v>
      </c>
      <c r="H263" s="185"/>
    </row>
    <row r="264" spans="1:8" x14ac:dyDescent="0.25">
      <c r="A264" s="15">
        <v>259</v>
      </c>
      <c r="B264" s="19" t="s">
        <v>295</v>
      </c>
      <c r="C264" s="20" t="s">
        <v>11</v>
      </c>
      <c r="D264" s="17">
        <v>1</v>
      </c>
      <c r="E264" s="27">
        <v>702353</v>
      </c>
      <c r="F264" s="28">
        <f t="shared" si="8"/>
        <v>133447.07</v>
      </c>
      <c r="G264" s="28">
        <f t="shared" si="9"/>
        <v>835800.07000000007</v>
      </c>
      <c r="H264" s="185"/>
    </row>
    <row r="265" spans="1:8" x14ac:dyDescent="0.25">
      <c r="A265" s="15">
        <v>260</v>
      </c>
      <c r="B265" s="19" t="s">
        <v>296</v>
      </c>
      <c r="C265" s="20" t="s">
        <v>11</v>
      </c>
      <c r="D265" s="17">
        <v>1</v>
      </c>
      <c r="E265" s="27">
        <v>0</v>
      </c>
      <c r="F265" s="28">
        <f t="shared" si="8"/>
        <v>0</v>
      </c>
      <c r="G265" s="28">
        <f t="shared" si="9"/>
        <v>0</v>
      </c>
      <c r="H265" s="185"/>
    </row>
    <row r="266" spans="1:8" x14ac:dyDescent="0.25">
      <c r="A266" s="15">
        <v>261</v>
      </c>
      <c r="B266" s="19" t="s">
        <v>297</v>
      </c>
      <c r="C266" s="20" t="s">
        <v>11</v>
      </c>
      <c r="D266" s="17">
        <v>1</v>
      </c>
      <c r="E266" s="27">
        <v>443300</v>
      </c>
      <c r="F266" s="28">
        <f t="shared" si="8"/>
        <v>84227</v>
      </c>
      <c r="G266" s="28">
        <f t="shared" si="9"/>
        <v>527527</v>
      </c>
      <c r="H266" s="185"/>
    </row>
    <row r="267" spans="1:8" x14ac:dyDescent="0.25">
      <c r="A267" s="15">
        <v>262</v>
      </c>
      <c r="B267" s="19" t="s">
        <v>298</v>
      </c>
      <c r="C267" s="20" t="s">
        <v>92</v>
      </c>
      <c r="D267" s="17">
        <v>1</v>
      </c>
      <c r="E267" s="27">
        <v>180000</v>
      </c>
      <c r="F267" s="28">
        <f t="shared" si="8"/>
        <v>34200</v>
      </c>
      <c r="G267" s="28">
        <f t="shared" si="9"/>
        <v>214200</v>
      </c>
      <c r="H267" s="185"/>
    </row>
    <row r="268" spans="1:8" x14ac:dyDescent="0.25">
      <c r="A268" s="15">
        <v>263</v>
      </c>
      <c r="B268" s="19" t="s">
        <v>299</v>
      </c>
      <c r="C268" s="20" t="s">
        <v>11</v>
      </c>
      <c r="D268" s="17">
        <v>1</v>
      </c>
      <c r="E268" s="27">
        <v>10000</v>
      </c>
      <c r="F268" s="28">
        <f t="shared" si="8"/>
        <v>1900</v>
      </c>
      <c r="G268" s="28">
        <f t="shared" si="9"/>
        <v>11900</v>
      </c>
      <c r="H268" s="185"/>
    </row>
    <row r="269" spans="1:8" x14ac:dyDescent="0.25">
      <c r="E269" s="186" t="s">
        <v>627</v>
      </c>
      <c r="F269" s="187"/>
      <c r="G269" s="29">
        <f>SUM(G6:G268)</f>
        <v>47072227.860000022</v>
      </c>
    </row>
  </sheetData>
  <autoFilter ref="A5:H269" xr:uid="{00000000-0009-0000-0000-000008000000}"/>
  <mergeCells count="4">
    <mergeCell ref="A1:H1"/>
    <mergeCell ref="A3:H3"/>
    <mergeCell ref="H6:H268"/>
    <mergeCell ref="E269:F269"/>
  </mergeCells>
  <pageMargins left="0.7" right="0.7"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EVENTO 145662 SOLIC INFORMA (2)</vt:lpstr>
      <vt:lpstr>EVENTO 145662 SOLIC INFORMACIÓN</vt:lpstr>
      <vt:lpstr>RESUMEN CONSTANCIA DE MERCA</vt:lpstr>
      <vt:lpstr>LISTA DE PRECIOS TECHO </vt:lpstr>
      <vt:lpstr>SOLUCION FERRETERIA</vt:lpstr>
      <vt:lpstr>UNION SOLUCIONES </vt:lpstr>
      <vt:lpstr>INVESSAK</vt:lpstr>
      <vt:lpstr>NELSON ESPITIA</vt:lpstr>
      <vt:lpstr>FF SOLUCIONES</vt:lpstr>
      <vt:lpstr>DISERRA</vt:lpstr>
      <vt:lpstr>Hoja1</vt:lpstr>
      <vt:lpstr>DISERRA!Área_de_impresión</vt:lpstr>
      <vt:lpstr>'EVENTO 145662 SOLIC INFORMA (2)'!Área_de_impresión</vt:lpstr>
      <vt:lpstr>'EVENTO 145662 SOLIC INFORMACIÓN'!Área_de_impresión</vt:lpstr>
      <vt:lpstr>'FF SOLUCIONES'!Área_de_impresión</vt:lpstr>
      <vt:lpstr>'LISTA DE PRECIOS TECHO '!Área_de_impresión</vt:lpstr>
      <vt:lpstr>'NELSON ESPITIA'!Área_de_impresión</vt:lpstr>
      <vt:lpstr>'RESUMEN CONSTANCIA DE MERCA'!Área_de_impresión</vt:lpstr>
      <vt:lpstr>'SOLUCION FERRETERIA'!Área_de_impresión</vt:lpstr>
      <vt:lpstr>'UNION SOLUCIONES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dc:creator>
  <cp:keywords/>
  <dc:description/>
  <cp:lastModifiedBy>Nydia Moreno</cp:lastModifiedBy>
  <cp:revision/>
  <dcterms:created xsi:type="dcterms:W3CDTF">2023-03-07T22:33:26Z</dcterms:created>
  <dcterms:modified xsi:type="dcterms:W3CDTF">2023-03-27T04:20:04Z</dcterms:modified>
  <cp:category/>
  <cp:contentStatus/>
</cp:coreProperties>
</file>